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rojects" sheetId="2" state="visible" r:id="rId2"/>
    <sheet xmlns:r="http://schemas.openxmlformats.org/officeDocument/2006/relationships" name="Candidate Ratings" sheetId="3" state="visible" r:id="rId3"/>
    <sheet xmlns:r="http://schemas.openxmlformats.org/officeDocument/2006/relationships" name="Assessor Ratings" sheetId="4" state="visible" r:id="rId4"/>
  </sheets>
  <definedNames>
    <definedName name="_xlnm.Print_Titles" localSheetId="2">'Candidate Ratings'!$5:$6</definedName>
    <definedName name="_xlnm.Print_Titles" localSheetId="3">'Assessor Ratings'!$6:$7</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Arial"/>
      <b val="1"/>
      <color rgb="0010486A"/>
      <sz val="18"/>
    </font>
    <font>
      <name val="Arial"/>
      <b val="1"/>
      <color rgb="001D6F8A"/>
      <sz val="12"/>
    </font>
    <font>
      <name val="Arial"/>
      <color rgb="005A6B78"/>
      <sz val="9"/>
    </font>
    <font>
      <name val="Arial"/>
      <b val="1"/>
      <color rgb="00FFFFFF"/>
      <sz val="12"/>
    </font>
    <font>
      <name val="Arial"/>
      <b val="1"/>
      <color rgb="0010486A"/>
      <sz val="10"/>
    </font>
    <font>
      <name val="Arial"/>
      <color rgb="001F3B4D"/>
      <sz val="10"/>
    </font>
    <font>
      <name val="Arial"/>
      <b val="1"/>
      <color rgb="0010486A"/>
      <sz val="16"/>
    </font>
    <font>
      <name val="Arial"/>
      <i val="1"/>
      <color rgb="005A6B78"/>
      <sz val="9"/>
    </font>
    <font>
      <name val="Arial"/>
      <b val="1"/>
      <color rgb="00FFFFFF"/>
      <sz val="10"/>
    </font>
    <font>
      <name val="Arial"/>
      <b val="1"/>
      <color rgb="0010486A"/>
      <sz val="11"/>
    </font>
    <font>
      <name val="Arial"/>
      <color rgb="005A6B78"/>
      <sz val="8"/>
    </font>
    <font>
      <name val="Arial"/>
      <i val="1"/>
      <color rgb="005A6B78"/>
      <sz val="8"/>
    </font>
    <font>
      <name val="Arial"/>
      <b val="1"/>
      <color rgb="002F8F6E"/>
      <sz val="10"/>
    </font>
    <font>
      <name val="Arial"/>
      <b val="1"/>
      <color rgb="00FFFFFF"/>
      <sz val="11"/>
    </font>
    <font>
      <name val="Arial"/>
      <b val="1"/>
      <color rgb="000000FF"/>
      <sz val="11"/>
    </font>
    <font>
      <name val="Arial"/>
      <b val="1"/>
      <color rgb="001F3B4D"/>
      <sz val="10"/>
    </font>
    <font>
      <name val="Arial"/>
      <b val="1"/>
      <color rgb="000000FF"/>
      <sz val="10"/>
    </font>
    <font>
      <name val="Arial"/>
      <b val="1"/>
      <color rgb="001F3B4D"/>
      <sz val="11"/>
    </font>
    <font>
      <name val="Arial"/>
      <i val="1"/>
      <color rgb="005A6B78"/>
      <sz val="10"/>
    </font>
    <font>
      <name val="Arial"/>
      <b val="1"/>
      <color rgb="0010486A"/>
      <sz val="9"/>
    </font>
    <font>
      <name val="Arial"/>
      <color rgb="00008000"/>
      <sz val="10"/>
    </font>
    <font>
      <name val="Arial"/>
      <color rgb="001F3B4D"/>
      <sz val="9"/>
    </font>
  </fonts>
  <fills count="9">
    <fill>
      <patternFill/>
    </fill>
    <fill>
      <patternFill patternType="gray125"/>
    </fill>
    <fill>
      <patternFill patternType="solid">
        <fgColor rgb="0010486A"/>
        <bgColor rgb="0010486A"/>
      </patternFill>
    </fill>
    <fill>
      <patternFill patternType="solid">
        <fgColor rgb="00FFF4CC"/>
        <bgColor rgb="00FFF4CC"/>
      </patternFill>
    </fill>
    <fill>
      <patternFill patternType="solid">
        <fgColor rgb="00E3EEF8"/>
        <bgColor rgb="00E3EEF8"/>
      </patternFill>
    </fill>
    <fill>
      <patternFill patternType="solid">
        <fgColor rgb="001D6F8A"/>
        <bgColor rgb="001D6F8A"/>
      </patternFill>
    </fill>
    <fill>
      <patternFill patternType="solid">
        <fgColor rgb="00F2F7F9"/>
        <bgColor rgb="00F2F7F9"/>
      </patternFill>
    </fill>
    <fill>
      <patternFill patternType="solid">
        <fgColor rgb="00E3F3EA"/>
        <bgColor rgb="00E3F3EA"/>
      </patternFill>
    </fill>
    <fill>
      <patternFill patternType="solid">
        <fgColor rgb="00FDE3CF"/>
        <bgColor rgb="00FDE3CF"/>
      </patternFill>
    </fill>
  </fills>
  <borders count="6">
    <border>
      <left/>
      <right/>
      <top/>
      <bottom/>
      <diagonal/>
    </border>
    <border>
      <left style="thin">
        <color rgb="00C9D9E0"/>
      </left>
      <right style="thin">
        <color rgb="00C9D9E0"/>
      </right>
      <top style="thin">
        <color rgb="00C9D9E0"/>
      </top>
      <bottom style="thin">
        <color rgb="00C9D9E0"/>
      </bottom>
    </border>
    <border>
      <left/>
      <right/>
      <top style="thin">
        <color rgb="00C9D9E0"/>
      </top>
      <bottom/>
      <diagonal/>
    </border>
    <border>
      <left/>
      <right style="thin">
        <color rgb="00C9D9E0"/>
      </right>
      <top style="thin">
        <color rgb="00C9D9E0"/>
      </top>
      <bottom/>
      <diagonal/>
    </border>
    <border>
      <left/>
      <right/>
      <top style="thin">
        <color rgb="00C9D9E0"/>
      </top>
      <bottom style="thin">
        <color rgb="00C9D9E0"/>
      </bottom>
      <diagonal/>
    </border>
    <border>
      <left/>
      <right style="thin">
        <color rgb="00C9D9E0"/>
      </right>
      <top style="thin">
        <color rgb="00C9D9E0"/>
      </top>
      <bottom style="thin">
        <color rgb="00C9D9E0"/>
      </bottom>
      <diagonal/>
    </border>
  </borders>
  <cellStyleXfs count="1">
    <xf numFmtId="0" fontId="0" fillId="0" borderId="0"/>
  </cellStyleXfs>
  <cellXfs count="5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pivotButton="0" quotePrefix="0" xfId="0"/>
    <xf numFmtId="0" fontId="5" fillId="0" borderId="0" pivotButton="0" quotePrefix="0" xfId="0"/>
    <xf numFmtId="0" fontId="6" fillId="3" borderId="1" applyProtection="1" pivotButton="0" quotePrefix="0" xfId="0">
      <protection locked="0" hidden="0"/>
    </xf>
    <xf numFmtId="0" fontId="8" fillId="0" borderId="0" pivotButton="0" quotePrefix="0" xfId="0"/>
    <xf numFmtId="0" fontId="9" fillId="2" borderId="1" applyAlignment="1" pivotButton="0" quotePrefix="0" xfId="0">
      <alignment horizontal="center" vertical="center" wrapText="1"/>
    </xf>
    <xf numFmtId="0" fontId="10" fillId="0" borderId="1" applyAlignment="1" pivotButton="0" quotePrefix="0" xfId="0">
      <alignment horizontal="center" vertical="center" wrapText="1"/>
    </xf>
    <xf numFmtId="0" fontId="6" fillId="3" borderId="1" applyAlignment="1" applyProtection="1" pivotButton="0" quotePrefix="0" xfId="0">
      <alignment vertical="top" wrapText="1"/>
      <protection locked="0" hidden="0"/>
    </xf>
    <xf numFmtId="0" fontId="11" fillId="0" borderId="0" pivotButton="0" quotePrefix="0" xfId="0"/>
    <xf numFmtId="0" fontId="12" fillId="0" borderId="0" pivotButton="0" quotePrefix="0" xfId="0"/>
    <xf numFmtId="0" fontId="5" fillId="0" borderId="0" applyAlignment="1" pivotButton="0" quotePrefix="0" xfId="0">
      <alignment horizontal="right"/>
    </xf>
    <xf numFmtId="0" fontId="13" fillId="0" borderId="0" pivotButton="0" quotePrefix="0" xfId="0"/>
    <xf numFmtId="0" fontId="9" fillId="2" borderId="0" pivotButton="0" quotePrefix="0" xfId="0"/>
    <xf numFmtId="0" fontId="5" fillId="4" borderId="1" applyAlignment="1" pivotButton="0" quotePrefix="0" xfId="0">
      <alignment horizontal="center" vertical="center" wrapText="1"/>
    </xf>
    <xf numFmtId="0" fontId="10" fillId="4" borderId="1" applyAlignment="1" pivotButton="0" quotePrefix="0" xfId="0">
      <alignment horizontal="center" vertical="center" wrapText="1"/>
    </xf>
    <xf numFmtId="0" fontId="14" fillId="5" borderId="0" pivotButton="0" quotePrefix="0" xfId="0"/>
    <xf numFmtId="0" fontId="0" fillId="5" borderId="0" pivotButton="0" quotePrefix="0" xfId="0"/>
    <xf numFmtId="0" fontId="6" fillId="0" borderId="1" applyAlignment="1" pivotButton="0" quotePrefix="0" xfId="0">
      <alignment horizontal="center" vertical="center" wrapText="1"/>
    </xf>
    <xf numFmtId="0" fontId="5" fillId="0" borderId="1" applyAlignment="1" pivotButton="0" quotePrefix="0" xfId="0">
      <alignment vertical="top" wrapText="1"/>
    </xf>
    <xf numFmtId="0" fontId="6" fillId="0" borderId="1" applyAlignment="1" pivotButton="0" quotePrefix="0" xfId="0">
      <alignment vertical="top" wrapText="1"/>
    </xf>
    <xf numFmtId="0" fontId="15" fillId="3" borderId="1" applyAlignment="1" applyProtection="1" pivotButton="0" quotePrefix="0" xfId="0">
      <alignment horizontal="center" vertical="center" wrapText="1"/>
      <protection locked="0" hidden="0"/>
    </xf>
    <xf numFmtId="0" fontId="16" fillId="6" borderId="1" applyAlignment="1" pivotButton="0" quotePrefix="0" xfId="0">
      <alignment horizontal="center" vertical="center" wrapText="1"/>
    </xf>
    <xf numFmtId="0" fontId="14" fillId="2" borderId="0" applyAlignment="1" pivotButton="0" quotePrefix="0" xfId="0">
      <alignment horizontal="center" vertical="center" wrapText="1"/>
    </xf>
    <xf numFmtId="0" fontId="6" fillId="0" borderId="0" pivotButton="0" quotePrefix="0" xfId="0"/>
    <xf numFmtId="0" fontId="10" fillId="0" borderId="0" pivotButton="0" quotePrefix="0" xfId="0"/>
    <xf numFmtId="0" fontId="17" fillId="0" borderId="1" applyAlignment="1" pivotButton="0" quotePrefix="0" xfId="0">
      <alignment horizontal="center" vertical="center" wrapText="1"/>
    </xf>
    <xf numFmtId="0" fontId="16" fillId="0" borderId="0" pivotButton="0" quotePrefix="0" xfId="0"/>
    <xf numFmtId="0" fontId="18" fillId="7" borderId="1" applyAlignment="1" pivotButton="0" quotePrefix="0" xfId="0">
      <alignment horizontal="center" vertical="center" wrapText="1"/>
    </xf>
    <xf numFmtId="0" fontId="16" fillId="0" borderId="1" applyAlignment="1" pivotButton="0" quotePrefix="0" xfId="0">
      <alignment horizontal="center" vertical="center" wrapText="1"/>
    </xf>
    <xf numFmtId="0" fontId="16" fillId="7" borderId="1" applyAlignment="1" pivotButton="0" quotePrefix="0" xfId="0">
      <alignment horizontal="center" vertical="center" wrapText="1"/>
    </xf>
    <xf numFmtId="0" fontId="19" fillId="0" borderId="0" pivotButton="0" quotePrefix="0" xfId="0"/>
    <xf numFmtId="0" fontId="19" fillId="0" borderId="1" applyAlignment="1" pivotButton="0" quotePrefix="0" xfId="0">
      <alignment horizontal="center" vertical="center" wrapText="1"/>
    </xf>
    <xf numFmtId="0" fontId="0" fillId="8" borderId="1" applyProtection="1" pivotButton="0" quotePrefix="0" xfId="0">
      <protection locked="0" hidden="0"/>
    </xf>
    <xf numFmtId="0" fontId="0" fillId="0" borderId="4" pivotButton="0" quotePrefix="0" xfId="0"/>
    <xf numFmtId="0" fontId="0" fillId="0" borderId="5" pivotButton="0" quotePrefix="0" xfId="0"/>
    <xf numFmtId="0" fontId="9" fillId="2" borderId="0" applyAlignment="1" pivotButton="0" quotePrefix="0" xfId="0">
      <alignment horizontal="center" vertical="center" wrapText="1"/>
    </xf>
    <xf numFmtId="0" fontId="20" fillId="4" borderId="1" applyAlignment="1" pivotButton="0" quotePrefix="0" xfId="0">
      <alignment horizontal="center" vertical="center" wrapText="1"/>
    </xf>
    <xf numFmtId="0" fontId="20" fillId="4" borderId="1" pivotButton="0" quotePrefix="0" xfId="0"/>
    <xf numFmtId="0" fontId="21" fillId="0" borderId="1" applyAlignment="1" pivotButton="0" quotePrefix="0" xfId="0">
      <alignment horizontal="center" vertical="center" wrapText="1"/>
    </xf>
    <xf numFmtId="0" fontId="15" fillId="8" borderId="1" applyAlignment="1" applyProtection="1" pivotButton="0" quotePrefix="0" xfId="0">
      <alignment horizontal="center" vertical="center" wrapText="1"/>
      <protection locked="0" hidden="0"/>
    </xf>
    <xf numFmtId="0" fontId="22" fillId="8" borderId="1" applyAlignment="1" applyProtection="1" pivotButton="0" quotePrefix="0" xfId="0">
      <alignment vertical="top" wrapText="1"/>
      <protection locked="0" hidden="0"/>
    </xf>
    <xf numFmtId="0" fontId="21" fillId="6" borderId="1" applyAlignment="1" pivotButton="0" quotePrefix="0" xfId="0">
      <alignment horizontal="center" vertical="center" wrapText="1"/>
    </xf>
    <xf numFmtId="0" fontId="18"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GPM</author>
  </authors>
  <commentList>
    <comment ref="H60" authorId="0" shapeId="0">
      <text>
        <t>GPM certification minimum for factors 1 to 21 (maximum 84), as set by GPM for this rating version.</t>
      </text>
    </comment>
    <comment ref="H61" authorId="0" shapeId="0">
      <text>
        <t>GPM certification minimum for factors 1 to 21 (maximum 84), as set by GPM for this rating version.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B2:C33"/>
  <sheetViews>
    <sheetView showGridLines="0" workbookViewId="0">
      <pane ySplit="5" topLeftCell="A6" activePane="bottomLeft" state="frozen"/>
      <selection pane="bottomLeft" activeCell="A1" sqref="A1"/>
    </sheetView>
  </sheetViews>
  <sheetFormatPr baseColWidth="8" defaultRowHeight="15"/>
  <cols>
    <col width="3" customWidth="1" min="1" max="1"/>
    <col width="26" customWidth="1" min="2" max="2"/>
    <col width="100" customWidth="1" min="3" max="3"/>
  </cols>
  <sheetData>
    <row r="2">
      <c r="B2" s="1" t="inlineStr">
        <is>
          <t>GPM Project Complexity Rating</t>
        </is>
      </c>
    </row>
    <row r="3">
      <c r="B3" s="2" t="inlineStr">
        <is>
          <t>Workbook for CSPMx and CSPMs applications</t>
        </is>
      </c>
    </row>
    <row r="4">
      <c r="B4" s="3" t="inlineStr">
        <is>
          <t>Rating version 2026.11.1. GPM Global.</t>
        </is>
      </c>
    </row>
    <row r="6">
      <c r="B6" s="4" t="inlineStr">
        <is>
          <t>1. About this workbook</t>
        </is>
      </c>
      <c r="C6" s="5" t="n"/>
    </row>
    <row r="7" ht="56" customHeight="1">
      <c r="B7" s="6" t="inlineStr">
        <is>
          <t>Purpose</t>
        </is>
      </c>
      <c r="C7" s="7" t="inlineStr">
        <is>
          <t>This workbook rates the management complexity of the projects a candidate presents as evidence for the CSPMx (Certified Sustainable Project Manager, Expert) or CSPMs (Certified Sustainable Project Manager, Specialist) certification. It uses the GPM Project Complexity Rating, version 2026.11.1: 29 factors in five groups, each rated from 1 to 4.</t>
        </is>
      </c>
    </row>
    <row r="8" ht="28" customHeight="1">
      <c r="B8" s="6" t="inlineStr">
        <is>
          <t>The method</t>
        </is>
      </c>
      <c r="C8" s="7" t="inlineStr">
        <is>
          <t>How GPM assesses project complexity, with every factor and its ratings: gpm.org/online-tools/how-gpm-assesses-project-complexity. The same rating is available online at gpm.org/online-tools/project-complexity-rating.</t>
        </is>
      </c>
    </row>
    <row r="9" ht="28" customHeight="1">
      <c r="B9" s="6" t="inlineStr">
        <is>
          <t>Rating online</t>
        </is>
      </c>
      <c r="C9" s="7" t="inlineStr">
        <is>
          <t>You can also rate each project with the online tool and export it into this workbook, one project at a time. Each export fills the Projects sheet and the Candidate Ratings column for the project letter you choose.</t>
        </is>
      </c>
    </row>
    <row r="10" ht="15" customHeight="1">
      <c r="B10" s="6" t="inlineStr">
        <is>
          <t>Questions</t>
        </is>
      </c>
      <c r="C10" s="7" t="inlineStr">
        <is>
          <t>Contact certification@gpm.org if you have questions about this workbook or problems using it.</t>
        </is>
      </c>
    </row>
    <row r="11" ht="28" customHeight="1">
      <c r="B11" s="6" t="inlineStr">
        <is>
          <t>Which cells to fill in</t>
        </is>
      </c>
      <c r="C11" s="7" t="inlineStr">
        <is>
          <t>Pale yellow cells are for the candidate. Pale orange cells are for the assessor. Every other cell is calculated or fixed, and the sheets are protected so those cells cannot be changed by accident.</t>
        </is>
      </c>
    </row>
    <row r="13">
      <c r="B13" s="4" t="inlineStr">
        <is>
          <t>2. Projects (candidate)</t>
        </is>
      </c>
      <c r="C13" s="5" t="n"/>
    </row>
    <row r="14" ht="15" customHeight="1">
      <c r="B14" s="6" t="inlineStr">
        <is>
          <t>Candidate and certification</t>
        </is>
      </c>
      <c r="C14" s="7" t="inlineStr">
        <is>
          <t>On the Projects sheet, enter your name and choose CSPMx or CSPMs from the list.</t>
        </is>
      </c>
    </row>
    <row r="15" ht="15" customHeight="1">
      <c r="B15" s="6" t="inlineStr">
        <is>
          <t>Project reference</t>
        </is>
      </c>
      <c r="C15" s="7" t="inlineStr">
        <is>
          <t>The letters A to F link each project to its column of ratings. You can enter up to six projects.</t>
        </is>
      </c>
    </row>
    <row r="16" ht="15" customHeight="1">
      <c r="B16" s="6" t="inlineStr">
        <is>
          <t>Short name</t>
        </is>
      </c>
      <c r="C16" s="7" t="inlineStr">
        <is>
          <t>A brief name for each project, so you and your assessor can discuss the ratings.</t>
        </is>
      </c>
    </row>
    <row r="17" ht="15" customHeight="1">
      <c r="B17" s="6" t="inlineStr">
        <is>
          <t>Description</t>
        </is>
      </c>
      <c r="C17" s="7" t="inlineStr">
        <is>
          <t>Two or three sentences on each project: what it delivered, for whom, and your role in it.</t>
        </is>
      </c>
    </row>
    <row r="19">
      <c r="B19" s="4" t="inlineStr">
        <is>
          <t>3. Candidate Ratings (candidate)</t>
        </is>
      </c>
      <c r="C19" s="5" t="n"/>
    </row>
    <row r="20" ht="56" customHeight="1">
      <c r="B20" s="6" t="inlineStr">
        <is>
          <t>Rating the factors</t>
        </is>
      </c>
      <c r="C20" s="7" t="inlineStr">
        <is>
          <t>Read the full description of each factor before you rate it, because the title alone can mislead. Enter 1, 2, 3 or 4 in the column for each project. A 1 is the least complex condition and a 4 the most complex. Rate the project as it is, or as it was if it is finished, and base each rating on what you could show with evidence from the project.</t>
        </is>
      </c>
    </row>
    <row r="21" ht="15" customHeight="1">
      <c r="B21" s="6" t="inlineStr">
        <is>
          <t>Subtotals</t>
        </is>
      </c>
      <c r="C21" s="7" t="inlineStr">
        <is>
          <t>A group subtotal appears once every factor in that group is rated for that project.</t>
        </is>
      </c>
    </row>
    <row r="22" ht="42" customHeight="1">
      <c r="B22" s="6" t="inlineStr">
        <is>
          <t>Certification check</t>
        </is>
      </c>
      <c r="C22" s="7" t="inlineStr">
        <is>
          <t>The certification check uses factors 1 to 21, which have a maximum total of 84. A project meets the CSPMx minimum at a total of 60 or more, and the CSPMs minimum at 35 or more. Factors 22 to 29, Environmental &amp; Systemic Complexity, are rated and reported and do not count toward the minimums.</t>
        </is>
      </c>
    </row>
    <row r="23" ht="28" customHeight="1">
      <c r="B23" s="6" t="inlineStr">
        <is>
          <t>Indicative only</t>
        </is>
      </c>
      <c r="C23" s="7" t="inlineStr">
        <is>
          <t>The check on this sheet is indicative. Your assessor reviews each rating against the evidence in your application and may rate factors differently.</t>
        </is>
      </c>
    </row>
    <row r="24" ht="28" customHeight="1">
      <c r="B24" s="6" t="inlineStr">
        <is>
          <t>If a project does not qualify</t>
        </is>
      </c>
      <c r="C24" s="7" t="inlineStr">
        <is>
          <t>Check the "Factors not yet rated" line under the summary. A total appears only when all 21 certification factors are rated.</t>
        </is>
      </c>
    </row>
    <row r="26">
      <c r="B26" s="4" t="inlineStr">
        <is>
          <t>4. Assessor Ratings (assessor)</t>
        </is>
      </c>
      <c r="C26" s="5" t="n"/>
    </row>
    <row r="27" ht="28" customHeight="1">
      <c r="B27" s="6" t="inlineStr">
        <is>
          <t>Reviewing the ratings</t>
        </is>
      </c>
      <c r="C27" s="7" t="inlineStr">
        <is>
          <t>The candidate's ratings appear in the Candidate column for each project. Enter a rating in the Assessor column only where you rate a factor differently. Leave it blank where you agree.</t>
        </is>
      </c>
    </row>
    <row r="28" ht="28" customHeight="1">
      <c r="B28" s="6" t="inlineStr">
        <is>
          <t>Totals and checks</t>
        </is>
      </c>
      <c r="C28" s="7" t="inlineStr">
        <is>
          <t>The totals and certification checks on this sheet use your rating where you entered one and the candidate's rating everywhere else. The summary also shows the candidate's own totals for comparison.</t>
        </is>
      </c>
    </row>
    <row r="29" ht="28" customHeight="1">
      <c r="B29" s="6" t="inlineStr">
        <is>
          <t>Notes</t>
        </is>
      </c>
      <c r="C29" s="7" t="inlineStr">
        <is>
          <t>Record the reason for each changed rating in the Assessor notes column. If your changes bring a project below the minimum for the certification applied for, discuss the change with the candidate before the decision.</t>
        </is>
      </c>
    </row>
    <row r="31">
      <c r="B31" s="4" t="inlineStr">
        <is>
          <t>5. Example</t>
        </is>
      </c>
      <c r="C31" s="5" t="n"/>
    </row>
    <row r="32" ht="42" customHeight="1">
      <c r="B32" s="6" t="inlineStr">
        <is>
          <t>Project row</t>
        </is>
      </c>
      <c r="C32" s="7" t="inlineStr">
        <is>
          <t>A  |  Riverside Bridge Renewal  |  Replacement of a 1960s two-lane road bridge while keeping one lane open to traffic. Delivered for the county roads department with three contractors. I was the project manager from design through handover.</t>
        </is>
      </c>
    </row>
    <row r="33" ht="28" customHeight="1">
      <c r="B33" s="6" t="inlineStr">
        <is>
          <t>Rating row</t>
        </is>
      </c>
      <c r="C33" s="7" t="inlineStr">
        <is>
          <t>Factor 1, Sponsor support: the sponsor usually gave decisions and resources when the project asked, so the rating is 2.</t>
        </is>
      </c>
    </row>
  </sheetData>
  <sheetProtection selectLockedCells="0" selectUnlockedCells="0" sheet="1" objects="0" insertRows="1" insertHyperlinks="1" autoFilter="1" scenarios="0" formatColumns="0" deleteColumns="1" insertColumns="1" pivotTables="1" deleteRows="1" formatCells="1" formatRows="0" sort="1"/>
  <printOptions horizontalCentered="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D17"/>
  <sheetViews>
    <sheetView showGridLines="0" workbookViewId="0">
      <selection activeCell="A1" sqref="A1"/>
    </sheetView>
  </sheetViews>
  <sheetFormatPr baseColWidth="8" defaultRowHeight="15"/>
  <cols>
    <col width="3" customWidth="1" min="1" max="1"/>
    <col width="14" customWidth="1" min="2" max="2"/>
    <col width="30" customWidth="1" min="3" max="3"/>
    <col width="90" customWidth="1" min="4" max="4"/>
    <col width="3" customWidth="1" min="5" max="5"/>
    <col width="3" customWidth="1" min="6" max="6"/>
    <col width="3" customWidth="1" min="7" max="7"/>
    <col width="3" customWidth="1" min="8" max="8"/>
  </cols>
  <sheetData>
    <row r="1"/>
    <row r="2">
      <c r="B2" s="8" t="inlineStr">
        <is>
          <t>GPM Project Complexity Rating</t>
        </is>
      </c>
    </row>
    <row r="3">
      <c r="B3" s="2" t="inlineStr">
        <is>
          <t>Projects</t>
        </is>
      </c>
    </row>
    <row r="4"/>
    <row r="5">
      <c r="B5" s="9" t="inlineStr">
        <is>
          <t>Candidate</t>
        </is>
      </c>
      <c r="C5" s="10" t="n"/>
    </row>
    <row r="6">
      <c r="B6" s="9" t="inlineStr">
        <is>
          <t>Certification</t>
        </is>
      </c>
      <c r="C6" s="10" t="n"/>
      <c r="D6" s="11" t="inlineStr">
        <is>
          <t>Choose CSPMx or CSPMs from the list.</t>
        </is>
      </c>
    </row>
    <row r="7"/>
    <row r="8">
      <c r="B8" s="12" t="inlineStr">
        <is>
          <t>Project</t>
        </is>
      </c>
      <c r="C8" s="12" t="inlineStr">
        <is>
          <t>Short name</t>
        </is>
      </c>
      <c r="D8" s="12" t="inlineStr">
        <is>
          <t>Description (2 to 3 sentences)</t>
        </is>
      </c>
    </row>
    <row r="9" ht="58" customHeight="1">
      <c r="B9" s="13" t="inlineStr">
        <is>
          <t>A</t>
        </is>
      </c>
      <c r="C9" s="14" t="n"/>
      <c r="D9" s="14" t="n"/>
    </row>
    <row r="10" ht="58" customHeight="1">
      <c r="B10" s="13" t="inlineStr">
        <is>
          <t>B</t>
        </is>
      </c>
      <c r="C10" s="14" t="n"/>
      <c r="D10" s="14" t="n"/>
    </row>
    <row r="11" ht="58" customHeight="1">
      <c r="B11" s="13" t="inlineStr">
        <is>
          <t>C</t>
        </is>
      </c>
      <c r="C11" s="14" t="n"/>
      <c r="D11" s="14" t="n"/>
    </row>
    <row r="12" ht="58" customHeight="1">
      <c r="B12" s="13" t="inlineStr">
        <is>
          <t>D</t>
        </is>
      </c>
      <c r="C12" s="14" t="n"/>
      <c r="D12" s="14" t="n"/>
    </row>
    <row r="13" ht="58" customHeight="1">
      <c r="B13" s="13" t="inlineStr">
        <is>
          <t>E</t>
        </is>
      </c>
      <c r="C13" s="14" t="n"/>
      <c r="D13" s="14" t="n"/>
    </row>
    <row r="14" ht="58" customHeight="1">
      <c r="B14" s="13" t="inlineStr">
        <is>
          <t>F</t>
        </is>
      </c>
      <c r="C14" s="14" t="n"/>
      <c r="D14" s="14" t="n"/>
    </row>
    <row r="15"/>
    <row r="16">
      <c r="B16" s="15" t="inlineStr">
        <is>
          <t>Rating version 2026.11.1</t>
        </is>
      </c>
    </row>
    <row r="17">
      <c r="B17" s="16" t="n"/>
    </row>
  </sheetData>
  <sheetProtection selectLockedCells="0" selectUnlockedCells="0" sheet="1" objects="0" insertRows="1" insertHyperlinks="1" autoFilter="1" scenarios="0" formatColumns="0" deleteColumns="1" insertColumns="1" pivotTables="1" deleteRows="1" formatCells="1" formatRows="0" sort="1"/>
  <dataValidations count="1">
    <dataValidation sqref="C6" showDropDown="0" showInputMessage="0" showErrorMessage="0" allowBlank="1" errorTitle="Certification" error="Choose CSPMx or CSPMs." type="list">
      <formula1>"CSPMx,CSPMs"</formula1>
    </dataValidation>
  </dataValidations>
  <printOptions horizontalCentered="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O73"/>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24" customWidth="1" min="3" max="3"/>
    <col width="52" customWidth="1" min="4" max="4"/>
    <col width="13" customWidth="1" min="5" max="5"/>
    <col width="13" customWidth="1" min="6" max="6"/>
    <col width="13" customWidth="1" min="7" max="7"/>
    <col width="13" customWidth="1" min="8" max="8"/>
    <col width="2" customWidth="1" min="9" max="9"/>
    <col width="8" customWidth="1" min="10" max="10"/>
    <col width="8" customWidth="1" min="11" max="11"/>
    <col width="8" customWidth="1" min="12" max="12"/>
    <col width="8" customWidth="1" min="13" max="13"/>
    <col width="8" customWidth="1" min="14" max="14"/>
    <col width="8" customWidth="1" min="15" max="15"/>
  </cols>
  <sheetData>
    <row r="1"/>
    <row r="2">
      <c r="B2" s="8" t="inlineStr">
        <is>
          <t>GPM Project Complexity Rating</t>
        </is>
      </c>
      <c r="E2" s="17" t="inlineStr">
        <is>
          <t>Candidate:</t>
        </is>
      </c>
      <c r="F2" s="18">
        <f>IF(Projects!$C$5="","",Projects!$C$5)</f>
        <v/>
      </c>
    </row>
    <row r="3">
      <c r="B3" s="2" t="inlineStr">
        <is>
          <t>Candidate Ratings</t>
        </is>
      </c>
      <c r="E3" s="17" t="inlineStr">
        <is>
          <t>Certification:</t>
        </is>
      </c>
      <c r="F3" s="18">
        <f>IF(Projects!$C$6="","",Projects!$C$6)</f>
        <v/>
      </c>
    </row>
    <row r="4"/>
    <row r="5">
      <c r="B5" s="19" t="inlineStr">
        <is>
          <t>Factor</t>
        </is>
      </c>
      <c r="C5" s="5" t="n"/>
      <c r="D5" s="5" t="n"/>
      <c r="E5" s="19" t="inlineStr">
        <is>
          <t>Rating</t>
        </is>
      </c>
      <c r="F5" s="5" t="n"/>
      <c r="G5" s="5" t="n"/>
      <c r="H5" s="5" t="n"/>
      <c r="J5" s="19" t="inlineStr">
        <is>
          <t>Your rating for each project (1 to 4)</t>
        </is>
      </c>
    </row>
    <row r="6">
      <c r="B6" s="20" t="inlineStr">
        <is>
          <t>#</t>
        </is>
      </c>
      <c r="C6" s="20" t="inlineStr">
        <is>
          <t>Factor</t>
        </is>
      </c>
      <c r="D6" s="20" t="inlineStr">
        <is>
          <t>What it rates</t>
        </is>
      </c>
      <c r="E6" s="20" t="inlineStr">
        <is>
          <t>1  least complex</t>
        </is>
      </c>
      <c r="F6" s="20" t="inlineStr">
        <is>
          <t>2</t>
        </is>
      </c>
      <c r="G6" s="20" t="inlineStr">
        <is>
          <t>3</t>
        </is>
      </c>
      <c r="H6" s="20" t="inlineStr">
        <is>
          <t>4  most complex</t>
        </is>
      </c>
      <c r="J6" s="21" t="inlineStr">
        <is>
          <t>A</t>
        </is>
      </c>
      <c r="K6" s="21" t="inlineStr">
        <is>
          <t>B</t>
        </is>
      </c>
      <c r="L6" s="21" t="inlineStr">
        <is>
          <t>C</t>
        </is>
      </c>
      <c r="M6" s="21" t="inlineStr">
        <is>
          <t>D</t>
        </is>
      </c>
      <c r="N6" s="21" t="inlineStr">
        <is>
          <t>E</t>
        </is>
      </c>
      <c r="O6" s="21" t="inlineStr">
        <is>
          <t>F</t>
        </is>
      </c>
    </row>
    <row r="7">
      <c r="B7" s="22" t="inlineStr">
        <is>
          <t>1. Governance Complexity  (factors 1 to 4)</t>
        </is>
      </c>
      <c r="C7" s="23" t="n"/>
      <c r="D7" s="23" t="n"/>
      <c r="E7" s="23" t="n"/>
      <c r="F7" s="23" t="n"/>
      <c r="G7" s="23" t="n"/>
      <c r="H7" s="23" t="n"/>
      <c r="J7" s="23" t="n"/>
      <c r="K7" s="23" t="n"/>
      <c r="L7" s="23" t="n"/>
      <c r="M7" s="23" t="n"/>
      <c r="N7" s="23" t="n"/>
      <c r="O7" s="23" t="n"/>
    </row>
    <row r="8" ht="30" customHeight="1">
      <c r="B8" s="24" t="n">
        <v>1</v>
      </c>
      <c r="C8" s="25" t="inlineStr">
        <is>
          <t>Sponsor support</t>
        </is>
      </c>
      <c r="D8" s="26" t="inlineStr">
        <is>
          <t>How reliably the sponsor gave help, decisions or resources when the project asked for them.</t>
        </is>
      </c>
      <c r="E8" s="24" t="inlineStr">
        <is>
          <t>Consistently</t>
        </is>
      </c>
      <c r="F8" s="24" t="inlineStr">
        <is>
          <t>Usually</t>
        </is>
      </c>
      <c r="G8" s="24" t="inlineStr">
        <is>
          <t>Occasionally</t>
        </is>
      </c>
      <c r="H8" s="24" t="inlineStr">
        <is>
          <t>Rarely</t>
        </is>
      </c>
      <c r="J8" s="27" t="n"/>
      <c r="K8" s="27" t="n"/>
      <c r="L8" s="27" t="n"/>
      <c r="M8" s="27" t="n"/>
      <c r="N8" s="27" t="n"/>
      <c r="O8" s="27" t="n"/>
    </row>
    <row r="9" ht="39" customHeight="1">
      <c r="B9" s="24" t="n">
        <v>2</v>
      </c>
      <c r="C9" s="25" t="inlineStr">
        <is>
          <t>Reporting lines</t>
        </is>
      </c>
      <c r="D9" s="26" t="inlineStr">
        <is>
          <t>How many reporting formats the project must use, how many separate organizations it reports to, and how clear the lines of reporting are.</t>
        </is>
      </c>
      <c r="E9" s="24" t="inlineStr">
        <is>
          <t>Mostly simple</t>
        </is>
      </c>
      <c r="F9" s="24" t="inlineStr">
        <is>
          <t>A few complex</t>
        </is>
      </c>
      <c r="G9" s="24" t="inlineStr">
        <is>
          <t>Several complex</t>
        </is>
      </c>
      <c r="H9" s="24" t="inlineStr">
        <is>
          <t>Many complex</t>
        </is>
      </c>
      <c r="J9" s="27" t="n"/>
      <c r="K9" s="27" t="n"/>
      <c r="L9" s="27" t="n"/>
      <c r="M9" s="27" t="n"/>
      <c r="N9" s="27" t="n"/>
      <c r="O9" s="27" t="n"/>
    </row>
    <row r="10" ht="39" customHeight="1">
      <c r="B10" s="24" t="n">
        <v>3</v>
      </c>
      <c r="C10" s="25" t="inlineStr">
        <is>
          <t>Decision-making</t>
        </is>
      </c>
      <c r="D10" s="26" t="inlineStr">
        <is>
          <t>How much the way decisions are made, and who makes them, varies across the project. When the project manager makes most decisions, variation is low.</t>
        </is>
      </c>
      <c r="E10" s="24" t="inlineStr">
        <is>
          <t>Little or none</t>
        </is>
      </c>
      <c r="F10" s="24" t="inlineStr">
        <is>
          <t>In some areas</t>
        </is>
      </c>
      <c r="G10" s="24" t="inlineStr">
        <is>
          <t>In many areas</t>
        </is>
      </c>
      <c r="H10" s="24" t="inlineStr">
        <is>
          <t>In most areas</t>
        </is>
      </c>
      <c r="J10" s="27" t="n"/>
      <c r="K10" s="27" t="n"/>
      <c r="L10" s="27" t="n"/>
      <c r="M10" s="27" t="n"/>
      <c r="N10" s="27" t="n"/>
      <c r="O10" s="27" t="n"/>
    </row>
    <row r="11" ht="30" customHeight="1">
      <c r="B11" s="24" t="n">
        <v>4</v>
      </c>
      <c r="C11" s="25" t="inlineStr">
        <is>
          <t>Project manager authority</t>
        </is>
      </c>
      <c r="D11" s="26" t="inlineStr">
        <is>
          <t>How far the project manager can act on decisions without approval from others.</t>
        </is>
      </c>
      <c r="E11" s="24" t="inlineStr">
        <is>
          <t>Full or nearly full</t>
        </is>
      </c>
      <c r="F11" s="24" t="inlineStr">
        <is>
          <t>Wide</t>
        </is>
      </c>
      <c r="G11" s="24" t="inlineStr">
        <is>
          <t>Moderate</t>
        </is>
      </c>
      <c r="H11" s="24" t="inlineStr">
        <is>
          <t>Limited</t>
        </is>
      </c>
      <c r="J11" s="27" t="n"/>
      <c r="K11" s="27" t="n"/>
      <c r="L11" s="27" t="n"/>
      <c r="M11" s="27" t="n"/>
      <c r="N11" s="27" t="n"/>
      <c r="O11" s="27" t="n"/>
    </row>
    <row r="12">
      <c r="D12" s="17" t="inlineStr">
        <is>
          <t>Governance Complexity subtotal (maximum 16)</t>
        </is>
      </c>
      <c r="J12" s="28">
        <f>IF(COUNT(J8:J11)&lt;4,"",SUM(J8:J11))</f>
        <v/>
      </c>
      <c r="K12" s="28">
        <f>IF(COUNT(K8:K11)&lt;4,"",SUM(K8:K11))</f>
        <v/>
      </c>
      <c r="L12" s="28">
        <f>IF(COUNT(L8:L11)&lt;4,"",SUM(L8:L11))</f>
        <v/>
      </c>
      <c r="M12" s="28">
        <f>IF(COUNT(M8:M11)&lt;4,"",SUM(M8:M11))</f>
        <v/>
      </c>
      <c r="N12" s="28">
        <f>IF(COUNT(N8:N11)&lt;4,"",SUM(N8:N11))</f>
        <v/>
      </c>
      <c r="O12" s="28">
        <f>IF(COUNT(O8:O11)&lt;4,"",SUM(O8:O11))</f>
        <v/>
      </c>
    </row>
    <row r="13"/>
    <row r="14">
      <c r="B14" s="22" t="inlineStr">
        <is>
          <t>2. Stakeholder Complexity  (factors 5 to 9)</t>
        </is>
      </c>
      <c r="C14" s="23" t="n"/>
      <c r="D14" s="23" t="n"/>
      <c r="E14" s="23" t="n"/>
      <c r="F14" s="23" t="n"/>
      <c r="G14" s="23" t="n"/>
      <c r="H14" s="23" t="n"/>
      <c r="J14" s="23" t="n"/>
      <c r="K14" s="23" t="n"/>
      <c r="L14" s="23" t="n"/>
      <c r="M14" s="23" t="n"/>
      <c r="N14" s="23" t="n"/>
      <c r="O14" s="23" t="n"/>
    </row>
    <row r="15" ht="30" customHeight="1">
      <c r="B15" s="24" t="n">
        <v>5</v>
      </c>
      <c r="C15" s="25" t="inlineStr">
        <is>
          <t>Stakeholder stability</t>
        </is>
      </c>
      <c r="D15" s="26" t="inlineStr">
        <is>
          <t>How much stakeholders' interest or commitment changes during the project, and how often new stakeholders appear.</t>
        </is>
      </c>
      <c r="E15" s="24" t="inlineStr">
        <is>
          <t>Very stable</t>
        </is>
      </c>
      <c r="F15" s="24" t="inlineStr">
        <is>
          <t>Stable</t>
        </is>
      </c>
      <c r="G15" s="24" t="inlineStr">
        <is>
          <t>Some change</t>
        </is>
      </c>
      <c r="H15" s="24" t="inlineStr">
        <is>
          <t>Frequent change</t>
        </is>
      </c>
      <c r="J15" s="27" t="n"/>
      <c r="K15" s="27" t="n"/>
      <c r="L15" s="27" t="n"/>
      <c r="M15" s="27" t="n"/>
      <c r="N15" s="27" t="n"/>
      <c r="O15" s="27" t="n"/>
    </row>
    <row r="16" ht="30" customHeight="1">
      <c r="B16" s="24" t="n">
        <v>6</v>
      </c>
      <c r="C16" s="25" t="inlineStr">
        <is>
          <t>Public and political attention</t>
        </is>
      </c>
      <c r="D16" s="26" t="inlineStr">
        <is>
          <t>The chance that media coverage or government action will directly affect the project.</t>
        </is>
      </c>
      <c r="E16" s="24" t="inlineStr">
        <is>
          <t>Very low</t>
        </is>
      </c>
      <c r="F16" s="24" t="inlineStr">
        <is>
          <t>Low</t>
        </is>
      </c>
      <c r="G16" s="24" t="inlineStr">
        <is>
          <t>Moderate</t>
        </is>
      </c>
      <c r="H16" s="24" t="inlineStr">
        <is>
          <t>High to very high</t>
        </is>
      </c>
      <c r="J16" s="27" t="n"/>
      <c r="K16" s="27" t="n"/>
      <c r="L16" s="27" t="n"/>
      <c r="M16" s="27" t="n"/>
      <c r="N16" s="27" t="n"/>
      <c r="O16" s="27" t="n"/>
    </row>
    <row r="17" ht="30" customHeight="1">
      <c r="B17" s="24" t="n">
        <v>7</v>
      </c>
      <c r="C17" s="25" t="inlineStr">
        <is>
          <t>Cultural differences in the team</t>
        </is>
      </c>
      <c r="D17" s="26" t="inlineStr">
        <is>
          <t>The chance of conflict or misunderstanding from large cultural differences within the project team.</t>
        </is>
      </c>
      <c r="E17" s="24" t="inlineStr">
        <is>
          <t>Very low</t>
        </is>
      </c>
      <c r="F17" s="24" t="inlineStr">
        <is>
          <t>Low</t>
        </is>
      </c>
      <c r="G17" s="24" t="inlineStr">
        <is>
          <t>Moderate</t>
        </is>
      </c>
      <c r="H17" s="24" t="inlineStr">
        <is>
          <t>High to very high</t>
        </is>
      </c>
      <c r="J17" s="27" t="n"/>
      <c r="K17" s="27" t="n"/>
      <c r="L17" s="27" t="n"/>
      <c r="M17" s="27" t="n"/>
      <c r="N17" s="27" t="n"/>
      <c r="O17" s="27" t="n"/>
    </row>
    <row r="18" ht="30" customHeight="1">
      <c r="B18" s="24" t="n">
        <v>8</v>
      </c>
      <c r="C18" s="25" t="inlineStr">
        <is>
          <t>Working-language fluency</t>
        </is>
      </c>
      <c r="D18" s="26" t="inlineStr">
        <is>
          <t>The share of project staff who are fluent in the project's main working language.</t>
        </is>
      </c>
      <c r="E18" s="24" t="inlineStr">
        <is>
          <t>90 to 100 percent</t>
        </is>
      </c>
      <c r="F18" s="24" t="inlineStr">
        <is>
          <t>50 to 89 percent</t>
        </is>
      </c>
      <c r="G18" s="24" t="inlineStr">
        <is>
          <t>20 to 49 percent</t>
        </is>
      </c>
      <c r="H18" s="24" t="inlineStr">
        <is>
          <t>Under 20 percent</t>
        </is>
      </c>
      <c r="J18" s="27" t="n"/>
      <c r="K18" s="27" t="n"/>
      <c r="L18" s="27" t="n"/>
      <c r="M18" s="27" t="n"/>
      <c r="N18" s="27" t="n"/>
      <c r="O18" s="27" t="n"/>
    </row>
    <row r="19" ht="30" customHeight="1">
      <c r="B19" s="24" t="n">
        <v>9</v>
      </c>
      <c r="C19" s="25" t="inlineStr">
        <is>
          <t>Time zone spread</t>
        </is>
      </c>
      <c r="D19" s="26" t="inlineStr">
        <is>
          <t>The span of time zones across the stakeholders who regularly take part in the project's meetings and calls.</t>
        </is>
      </c>
      <c r="E19" s="24" t="inlineStr">
        <is>
          <t>Up to 3 hours</t>
        </is>
      </c>
      <c r="F19" s="24" t="inlineStr">
        <is>
          <t>4 to 6 hours</t>
        </is>
      </c>
      <c r="G19" s="24" t="inlineStr">
        <is>
          <t>7 to 9 hours</t>
        </is>
      </c>
      <c r="H19" s="24" t="inlineStr">
        <is>
          <t>More than 9 hours</t>
        </is>
      </c>
      <c r="J19" s="27" t="n"/>
      <c r="K19" s="27" t="n"/>
      <c r="L19" s="27" t="n"/>
      <c r="M19" s="27" t="n"/>
      <c r="N19" s="27" t="n"/>
      <c r="O19" s="27" t="n"/>
    </row>
    <row r="20">
      <c r="D20" s="17" t="inlineStr">
        <is>
          <t>Stakeholder Complexity subtotal (maximum 20)</t>
        </is>
      </c>
      <c r="J20" s="28">
        <f>IF(COUNT(J15:J19)&lt;5,"",SUM(J15:J19))</f>
        <v/>
      </c>
      <c r="K20" s="28">
        <f>IF(COUNT(K15:K19)&lt;5,"",SUM(K15:K19))</f>
        <v/>
      </c>
      <c r="L20" s="28">
        <f>IF(COUNT(L15:L19)&lt;5,"",SUM(L15:L19))</f>
        <v/>
      </c>
      <c r="M20" s="28">
        <f>IF(COUNT(M15:M19)&lt;5,"",SUM(M15:M19))</f>
        <v/>
      </c>
      <c r="N20" s="28">
        <f>IF(COUNT(N15:N19)&lt;5,"",SUM(N15:N19))</f>
        <v/>
      </c>
      <c r="O20" s="28">
        <f>IF(COUNT(O15:O19)&lt;5,"",SUM(O15:O19))</f>
        <v/>
      </c>
    </row>
    <row r="21"/>
    <row r="22">
      <c r="B22" s="22" t="inlineStr">
        <is>
          <t>3. Project Definition Complexity  (factors 10 to 14)</t>
        </is>
      </c>
      <c r="C22" s="23" t="n"/>
      <c r="D22" s="23" t="n"/>
      <c r="E22" s="23" t="n"/>
      <c r="F22" s="23" t="n"/>
      <c r="G22" s="23" t="n"/>
      <c r="H22" s="23" t="n"/>
      <c r="J22" s="23" t="n"/>
      <c r="K22" s="23" t="n"/>
      <c r="L22" s="23" t="n"/>
      <c r="M22" s="23" t="n"/>
      <c r="N22" s="23" t="n"/>
      <c r="O22" s="23" t="n"/>
    </row>
    <row r="23" ht="30" customHeight="1">
      <c r="B23" s="24" t="n">
        <v>10</v>
      </c>
      <c r="C23" s="25" t="inlineStr">
        <is>
          <t>Agreement on scope</t>
        </is>
      </c>
      <c r="D23" s="26" t="inlineStr">
        <is>
          <t>How far stakeholders agree on what the project will deliver.</t>
        </is>
      </c>
      <c r="E23" s="24" t="inlineStr">
        <is>
          <t>High to very high</t>
        </is>
      </c>
      <c r="F23" s="24" t="inlineStr">
        <is>
          <t>Moderate</t>
        </is>
      </c>
      <c r="G23" s="24" t="inlineStr">
        <is>
          <t>Low</t>
        </is>
      </c>
      <c r="H23" s="24" t="inlineStr">
        <is>
          <t>Very low</t>
        </is>
      </c>
      <c r="J23" s="27" t="n"/>
      <c r="K23" s="27" t="n"/>
      <c r="L23" s="27" t="n"/>
      <c r="M23" s="27" t="n"/>
      <c r="N23" s="27" t="n"/>
      <c r="O23" s="27" t="n"/>
    </row>
    <row r="24" ht="30" customHeight="1">
      <c r="B24" s="24" t="n">
        <v>11</v>
      </c>
      <c r="C24" s="25" t="inlineStr">
        <is>
          <t>Scope change</t>
        </is>
      </c>
      <c r="D24" s="26" t="inlineStr">
        <is>
          <t>How much the product or service the project delivers changed while the project ran.</t>
        </is>
      </c>
      <c r="E24" s="24" t="inlineStr">
        <is>
          <t>Very low</t>
        </is>
      </c>
      <c r="F24" s="24" t="inlineStr">
        <is>
          <t>Low</t>
        </is>
      </c>
      <c r="G24" s="24" t="inlineStr">
        <is>
          <t>Moderate</t>
        </is>
      </c>
      <c r="H24" s="24" t="inlineStr">
        <is>
          <t>High to very high</t>
        </is>
      </c>
      <c r="J24" s="27" t="n"/>
      <c r="K24" s="27" t="n"/>
      <c r="L24" s="27" t="n"/>
      <c r="M24" s="27" t="n"/>
      <c r="N24" s="27" t="n"/>
      <c r="O24" s="27" t="n"/>
    </row>
    <row r="25" ht="30" customHeight="1">
      <c r="B25" s="24" t="n">
        <v>12</v>
      </c>
      <c r="C25" s="25" t="inlineStr">
        <is>
          <t>Clarity of benefits</t>
        </is>
      </c>
      <c r="D25" s="26" t="inlineStr">
        <is>
          <t>How clearly the expected benefits of the project are defined.</t>
        </is>
      </c>
      <c r="E25" s="24" t="inlineStr">
        <is>
          <t>Very clear</t>
        </is>
      </c>
      <c r="F25" s="24" t="inlineStr">
        <is>
          <t>Mostly clear</t>
        </is>
      </c>
      <c r="G25" s="24" t="inlineStr">
        <is>
          <t>Partly clear</t>
        </is>
      </c>
      <c r="H25" s="24" t="inlineStr">
        <is>
          <t>Unclear</t>
        </is>
      </c>
      <c r="J25" s="27" t="n"/>
      <c r="K25" s="27" t="n"/>
      <c r="L25" s="27" t="n"/>
      <c r="M25" s="27" t="n"/>
      <c r="N25" s="27" t="n"/>
      <c r="O25" s="27" t="n"/>
    </row>
    <row r="26" ht="30" customHeight="1">
      <c r="B26" s="24" t="n">
        <v>13</v>
      </c>
      <c r="C26" s="25" t="inlineStr">
        <is>
          <t>Dependence on other projects</t>
        </is>
      </c>
      <c r="D26" s="26" t="inlineStr">
        <is>
          <t>How much the project's benefits depend on coordination with other projects.</t>
        </is>
      </c>
      <c r="E26" s="24" t="inlineStr">
        <is>
          <t>Very low</t>
        </is>
      </c>
      <c r="F26" s="24" t="inlineStr">
        <is>
          <t>Low</t>
        </is>
      </c>
      <c r="G26" s="24" t="inlineStr">
        <is>
          <t>Moderate</t>
        </is>
      </c>
      <c r="H26" s="24" t="inlineStr">
        <is>
          <t>High to very high</t>
        </is>
      </c>
      <c r="J26" s="27" t="n"/>
      <c r="K26" s="27" t="n"/>
      <c r="L26" s="27" t="n"/>
      <c r="M26" s="27" t="n"/>
      <c r="N26" s="27" t="n"/>
      <c r="O26" s="27" t="n"/>
    </row>
    <row r="27" ht="30" customHeight="1">
      <c r="B27" s="24" t="n">
        <v>14</v>
      </c>
      <c r="C27" s="25" t="inlineStr">
        <is>
          <t>Competing stakeholder interests</t>
        </is>
      </c>
      <c r="D27" s="26" t="inlineStr">
        <is>
          <t>How much stakeholders' interests conflict over the scope, the benefits, or the way the work is done.</t>
        </is>
      </c>
      <c r="E27" s="24" t="inlineStr">
        <is>
          <t>Very low</t>
        </is>
      </c>
      <c r="F27" s="24" t="inlineStr">
        <is>
          <t>Low</t>
        </is>
      </c>
      <c r="G27" s="24" t="inlineStr">
        <is>
          <t>Moderate</t>
        </is>
      </c>
      <c r="H27" s="24" t="inlineStr">
        <is>
          <t>High to very high</t>
        </is>
      </c>
      <c r="J27" s="27" t="n"/>
      <c r="K27" s="27" t="n"/>
      <c r="L27" s="27" t="n"/>
      <c r="M27" s="27" t="n"/>
      <c r="N27" s="27" t="n"/>
      <c r="O27" s="27" t="n"/>
    </row>
    <row r="28">
      <c r="D28" s="17" t="inlineStr">
        <is>
          <t>Project Definition Complexity subtotal (maximum 20)</t>
        </is>
      </c>
      <c r="J28" s="28">
        <f>IF(COUNT(J23:J27)&lt;5,"",SUM(J23:J27))</f>
        <v/>
      </c>
      <c r="K28" s="28">
        <f>IF(COUNT(K23:K27)&lt;5,"",SUM(K23:K27))</f>
        <v/>
      </c>
      <c r="L28" s="28">
        <f>IF(COUNT(L23:L27)&lt;5,"",SUM(L23:L27))</f>
        <v/>
      </c>
      <c r="M28" s="28">
        <f>IF(COUNT(M23:M27)&lt;5,"",SUM(M23:M27))</f>
        <v/>
      </c>
      <c r="N28" s="28">
        <f>IF(COUNT(N23:N27)&lt;5,"",SUM(N23:N27))</f>
        <v/>
      </c>
      <c r="O28" s="28">
        <f>IF(COUNT(O23:O27)&lt;5,"",SUM(O23:O27))</f>
        <v/>
      </c>
    </row>
    <row r="29"/>
    <row r="30">
      <c r="B30" s="22" t="inlineStr">
        <is>
          <t>4. Project Delivery Complexity  (factors 15 to 21)</t>
        </is>
      </c>
      <c r="C30" s="23" t="n"/>
      <c r="D30" s="23" t="n"/>
      <c r="E30" s="23" t="n"/>
      <c r="F30" s="23" t="n"/>
      <c r="G30" s="23" t="n"/>
      <c r="H30" s="23" t="n"/>
      <c r="J30" s="23" t="n"/>
      <c r="K30" s="23" t="n"/>
      <c r="L30" s="23" t="n"/>
      <c r="M30" s="23" t="n"/>
      <c r="N30" s="23" t="n"/>
      <c r="O30" s="23" t="n"/>
    </row>
    <row r="31" ht="30" customHeight="1">
      <c r="B31" s="24" t="n">
        <v>15</v>
      </c>
      <c r="C31" s="25" t="inlineStr">
        <is>
          <t>Organizational change required</t>
        </is>
      </c>
      <c r="D31" s="26" t="inlineStr">
        <is>
          <t>How much people and the organization must change the way they work for the project to succeed.</t>
        </is>
      </c>
      <c r="E31" s="24" t="inlineStr">
        <is>
          <t>Very low to low</t>
        </is>
      </c>
      <c r="F31" s="24" t="inlineStr">
        <is>
          <t>Moderate</t>
        </is>
      </c>
      <c r="G31" s="24" t="inlineStr">
        <is>
          <t>High</t>
        </is>
      </c>
      <c r="H31" s="24" t="inlineStr">
        <is>
          <t>Very high</t>
        </is>
      </c>
      <c r="J31" s="27" t="n"/>
      <c r="K31" s="27" t="n"/>
      <c r="L31" s="27" t="n"/>
      <c r="M31" s="27" t="n"/>
      <c r="N31" s="27" t="n"/>
      <c r="O31" s="27" t="n"/>
    </row>
    <row r="32" ht="30" customHeight="1">
      <c r="B32" s="24" t="n">
        <v>16</v>
      </c>
      <c r="C32" s="25" t="inlineStr">
        <is>
          <t>Effect on other work</t>
        </is>
      </c>
      <c r="D32" s="26" t="inlineStr">
        <is>
          <t>How much the project's activities disrupt or change other work in the sponsoring organization.</t>
        </is>
      </c>
      <c r="E32" s="24" t="inlineStr">
        <is>
          <t>Very low</t>
        </is>
      </c>
      <c r="F32" s="24" t="inlineStr">
        <is>
          <t>Low</t>
        </is>
      </c>
      <c r="G32" s="24" t="inlineStr">
        <is>
          <t>Moderate</t>
        </is>
      </c>
      <c r="H32" s="24" t="inlineStr">
        <is>
          <t>High to very high</t>
        </is>
      </c>
      <c r="J32" s="27" t="n"/>
      <c r="K32" s="27" t="n"/>
      <c r="L32" s="27" t="n"/>
      <c r="M32" s="27" t="n"/>
      <c r="N32" s="27" t="n"/>
      <c r="O32" s="27" t="n"/>
    </row>
    <row r="33" ht="30" customHeight="1">
      <c r="B33" s="24" t="n">
        <v>17</v>
      </c>
      <c r="C33" s="25" t="inlineStr">
        <is>
          <t>Innovation required</t>
        </is>
      </c>
      <c r="D33" s="26" t="inlineStr">
        <is>
          <t>How much new technical or product design the project's outputs need.</t>
        </is>
      </c>
      <c r="E33" s="24" t="inlineStr">
        <is>
          <t>Very low</t>
        </is>
      </c>
      <c r="F33" s="24" t="inlineStr">
        <is>
          <t>Low</t>
        </is>
      </c>
      <c r="G33" s="24" t="inlineStr">
        <is>
          <t>Moderate</t>
        </is>
      </c>
      <c r="H33" s="24" t="inlineStr">
        <is>
          <t>High to very high</t>
        </is>
      </c>
      <c r="J33" s="27" t="n"/>
      <c r="K33" s="27" t="n"/>
      <c r="L33" s="27" t="n"/>
      <c r="M33" s="27" t="n"/>
      <c r="N33" s="27" t="n"/>
      <c r="O33" s="27" t="n"/>
    </row>
    <row r="34" ht="30" customHeight="1">
      <c r="B34" s="24" t="n">
        <v>18</v>
      </c>
      <c r="C34" s="25" t="inlineStr">
        <is>
          <t>Familiarity of methods</t>
        </is>
      </c>
      <c r="D34" s="26" t="inlineStr">
        <is>
          <t>How well the team knows the technical and management methods and systems the project uses.</t>
        </is>
      </c>
      <c r="E34" s="24" t="inlineStr">
        <is>
          <t>All or nearly all known</t>
        </is>
      </c>
      <c r="F34" s="24" t="inlineStr">
        <is>
          <t>Many known</t>
        </is>
      </c>
      <c r="G34" s="24" t="inlineStr">
        <is>
          <t>Some known</t>
        </is>
      </c>
      <c r="H34" s="24" t="inlineStr">
        <is>
          <t>Few known</t>
        </is>
      </c>
      <c r="J34" s="27" t="n"/>
      <c r="K34" s="27" t="n"/>
      <c r="L34" s="27" t="n"/>
      <c r="M34" s="27" t="n"/>
      <c r="N34" s="27" t="n"/>
      <c r="O34" s="27" t="n"/>
    </row>
    <row r="35" ht="30" customHeight="1">
      <c r="B35" s="24" t="n">
        <v>19</v>
      </c>
      <c r="C35" s="25" t="inlineStr">
        <is>
          <t>Constraints on risk responses</t>
        </is>
      </c>
      <c r="D35" s="26" t="inlineStr">
        <is>
          <t>How hard it is to design or carry out responses to the project's risks.</t>
        </is>
      </c>
      <c r="E35" s="24" t="inlineStr">
        <is>
          <t>Very low</t>
        </is>
      </c>
      <c r="F35" s="24" t="inlineStr">
        <is>
          <t>Low</t>
        </is>
      </c>
      <c r="G35" s="24" t="inlineStr">
        <is>
          <t>Moderate</t>
        </is>
      </c>
      <c r="H35" s="24" t="inlineStr">
        <is>
          <t>High to very high</t>
        </is>
      </c>
      <c r="J35" s="27" t="n"/>
      <c r="K35" s="27" t="n"/>
      <c r="L35" s="27" t="n"/>
      <c r="M35" s="27" t="n"/>
      <c r="N35" s="27" t="n"/>
      <c r="O35" s="27" t="n"/>
    </row>
    <row r="36" ht="30" customHeight="1">
      <c r="B36" s="24" t="n">
        <v>20</v>
      </c>
      <c r="C36" s="25" t="inlineStr">
        <is>
          <t>Access to resources</t>
        </is>
      </c>
      <c r="D36" s="26" t="inlineStr">
        <is>
          <t>How reliably skilled people, funding, equipment and other resources arrive when the project needs them.</t>
        </is>
      </c>
      <c r="E36" s="24" t="inlineStr">
        <is>
          <t>Almost always</t>
        </is>
      </c>
      <c r="F36" s="24" t="inlineStr">
        <is>
          <t>Usually</t>
        </is>
      </c>
      <c r="G36" s="24" t="inlineStr">
        <is>
          <t>Sometimes</t>
        </is>
      </c>
      <c r="H36" s="24" t="inlineStr">
        <is>
          <t>Rarely</t>
        </is>
      </c>
      <c r="J36" s="27" t="n"/>
      <c r="K36" s="27" t="n"/>
      <c r="L36" s="27" t="n"/>
      <c r="M36" s="27" t="n"/>
      <c r="N36" s="27" t="n"/>
      <c r="O36" s="27" t="n"/>
    </row>
    <row r="37" ht="39" customHeight="1">
      <c r="B37" s="24" t="n">
        <v>21</v>
      </c>
      <c r="C37" s="25" t="inlineStr">
        <is>
          <t>Contracted work</t>
        </is>
      </c>
      <c r="D37" s="26" t="inlineStr">
        <is>
          <t>How demanding it is to manage the work the project buys from contractors. Contract staff who work inside the project team do not count.</t>
        </is>
      </c>
      <c r="E37" s="24" t="inlineStr">
        <is>
          <t>Simple or none</t>
        </is>
      </c>
      <c r="F37" s="24" t="inlineStr">
        <is>
          <t>A few demanding</t>
        </is>
      </c>
      <c r="G37" s="24" t="inlineStr">
        <is>
          <t>Several demanding</t>
        </is>
      </c>
      <c r="H37" s="24" t="inlineStr">
        <is>
          <t>Many demanding</t>
        </is>
      </c>
      <c r="J37" s="27" t="n"/>
      <c r="K37" s="27" t="n"/>
      <c r="L37" s="27" t="n"/>
      <c r="M37" s="27" t="n"/>
      <c r="N37" s="27" t="n"/>
      <c r="O37" s="27" t="n"/>
    </row>
    <row r="38">
      <c r="D38" s="17" t="inlineStr">
        <is>
          <t>Project Delivery Complexity subtotal (maximum 28)</t>
        </is>
      </c>
      <c r="J38" s="28">
        <f>IF(COUNT(J31:J37)&lt;7,"",SUM(J31:J37))</f>
        <v/>
      </c>
      <c r="K38" s="28">
        <f>IF(COUNT(K31:K37)&lt;7,"",SUM(K31:K37))</f>
        <v/>
      </c>
      <c r="L38" s="28">
        <f>IF(COUNT(L31:L37)&lt;7,"",SUM(L31:L37))</f>
        <v/>
      </c>
      <c r="M38" s="28">
        <f>IF(COUNT(M31:M37)&lt;7,"",SUM(M31:M37))</f>
        <v/>
      </c>
      <c r="N38" s="28">
        <f>IF(COUNT(N31:N37)&lt;7,"",SUM(N31:N37))</f>
        <v/>
      </c>
      <c r="O38" s="28">
        <f>IF(COUNT(O31:O37)&lt;7,"",SUM(O31:O37))</f>
        <v/>
      </c>
    </row>
    <row r="39"/>
    <row r="40">
      <c r="B40" s="22" t="inlineStr">
        <is>
          <t>5. Environmental &amp; Systemic Complexity  (factors 22 to 29)</t>
        </is>
      </c>
      <c r="C40" s="23" t="n"/>
      <c r="D40" s="23" t="n"/>
      <c r="E40" s="23" t="n"/>
      <c r="F40" s="23" t="n"/>
      <c r="G40" s="23" t="n"/>
      <c r="H40" s="23" t="n"/>
      <c r="J40" s="23" t="n"/>
      <c r="K40" s="23" t="n"/>
      <c r="L40" s="23" t="n"/>
      <c r="M40" s="23" t="n"/>
      <c r="N40" s="23" t="n"/>
      <c r="O40" s="23" t="n"/>
    </row>
    <row r="41" ht="39" customHeight="1">
      <c r="B41" s="24" t="n">
        <v>22</v>
      </c>
      <c r="C41" s="25" t="inlineStr">
        <is>
          <t>Physical climate exposure</t>
        </is>
      </c>
      <c r="D41" s="26" t="inlineStr">
        <is>
          <t>Vulnerability of the project site, supply chain, or workforce to extreme weather, water stress, sea-level rise, wildfire, or other physical climate hazards.</t>
        </is>
      </c>
      <c r="E41" s="24" t="inlineStr">
        <is>
          <t>Very low</t>
        </is>
      </c>
      <c r="F41" s="24" t="inlineStr">
        <is>
          <t>Low</t>
        </is>
      </c>
      <c r="G41" s="24" t="inlineStr">
        <is>
          <t>Moderate</t>
        </is>
      </c>
      <c r="H41" s="24" t="inlineStr">
        <is>
          <t>High to very high</t>
        </is>
      </c>
      <c r="J41" s="27" t="n"/>
      <c r="K41" s="27" t="n"/>
      <c r="L41" s="27" t="n"/>
      <c r="M41" s="27" t="n"/>
      <c r="N41" s="27" t="n"/>
      <c r="O41" s="27" t="n"/>
    </row>
    <row r="42" ht="52" customHeight="1">
      <c r="B42" s="24" t="n">
        <v>23</v>
      </c>
      <c r="C42" s="25" t="inlineStr">
        <is>
          <t>Regulatory and transition volatility</t>
        </is>
      </c>
      <c r="D42" s="26" t="inlineStr">
        <is>
          <t>The likelihood that material laws, disclosure rules, or compliance regimes governing the project will change during delivery (for example CSRD, CBAM, IRA, ISSB, sector-specific transition rules).</t>
        </is>
      </c>
      <c r="E42" s="24" t="inlineStr">
        <is>
          <t>Very low</t>
        </is>
      </c>
      <c r="F42" s="24" t="inlineStr">
        <is>
          <t>Low</t>
        </is>
      </c>
      <c r="G42" s="24" t="inlineStr">
        <is>
          <t>Moderate</t>
        </is>
      </c>
      <c r="H42" s="24" t="inlineStr">
        <is>
          <t>High to very high</t>
        </is>
      </c>
      <c r="J42" s="27" t="n"/>
      <c r="K42" s="27" t="n"/>
      <c r="L42" s="27" t="n"/>
      <c r="M42" s="27" t="n"/>
      <c r="N42" s="27" t="n"/>
      <c r="O42" s="27" t="n"/>
    </row>
    <row r="43" ht="52" customHeight="1">
      <c r="B43" s="24" t="n">
        <v>24</v>
      </c>
      <c r="C43" s="25" t="inlineStr">
        <is>
          <t>Geopolitical and supply-chain exposure</t>
        </is>
      </c>
      <c r="D43" s="26" t="inlineStr">
        <is>
          <t>Dependence of the project on cross-border inputs, critical minerals, single-source suppliers, contested trade routes, or jurisdictions subject to sanctions, trade restrictions, or political instability.</t>
        </is>
      </c>
      <c r="E43" s="24" t="inlineStr">
        <is>
          <t>Very low</t>
        </is>
      </c>
      <c r="F43" s="24" t="inlineStr">
        <is>
          <t>Low</t>
        </is>
      </c>
      <c r="G43" s="24" t="inlineStr">
        <is>
          <t>Moderate</t>
        </is>
      </c>
      <c r="H43" s="24" t="inlineStr">
        <is>
          <t>High to very high</t>
        </is>
      </c>
      <c r="J43" s="27" t="n"/>
      <c r="K43" s="27" t="n"/>
      <c r="L43" s="27" t="n"/>
      <c r="M43" s="27" t="n"/>
      <c r="N43" s="27" t="n"/>
      <c r="O43" s="27" t="n"/>
    </row>
    <row r="44" ht="39" customHeight="1">
      <c r="B44" s="24" t="n">
        <v>25</v>
      </c>
      <c r="C44" s="25" t="inlineStr">
        <is>
          <t>Information environment and social license</t>
        </is>
      </c>
      <c r="D44" s="26" t="inlineStr">
        <is>
          <t>Exposure to organized disinformation, ESG or political backlash, or rapid shifts in public legitimacy that go beyond ordinary stakeholder scrutiny.</t>
        </is>
      </c>
      <c r="E44" s="24" t="inlineStr">
        <is>
          <t>Very low</t>
        </is>
      </c>
      <c r="F44" s="24" t="inlineStr">
        <is>
          <t>Low</t>
        </is>
      </c>
      <c r="G44" s="24" t="inlineStr">
        <is>
          <t>Moderate</t>
        </is>
      </c>
      <c r="H44" s="24" t="inlineStr">
        <is>
          <t>High to very high</t>
        </is>
      </c>
      <c r="J44" s="27" t="n"/>
      <c r="K44" s="27" t="n"/>
      <c r="L44" s="27" t="n"/>
      <c r="M44" s="27" t="n"/>
      <c r="N44" s="27" t="n"/>
      <c r="O44" s="27" t="n"/>
    </row>
    <row r="45" ht="52" customHeight="1">
      <c r="B45" s="24" t="n">
        <v>26</v>
      </c>
      <c r="C45" s="25" t="inlineStr">
        <is>
          <t>Technology and AI volatility</t>
        </is>
      </c>
      <c r="D45" s="26" t="inlineStr">
        <is>
          <t>The likelihood that core methods, tools, workforce composition, or the competitive landscape for the project's outputs will be reshaped by AI or digital disruption during delivery.</t>
        </is>
      </c>
      <c r="E45" s="24" t="inlineStr">
        <is>
          <t>Very low</t>
        </is>
      </c>
      <c r="F45" s="24" t="inlineStr">
        <is>
          <t>Low</t>
        </is>
      </c>
      <c r="G45" s="24" t="inlineStr">
        <is>
          <t>Moderate</t>
        </is>
      </c>
      <c r="H45" s="24" t="inlineStr">
        <is>
          <t>High to very high</t>
        </is>
      </c>
      <c r="J45" s="27" t="n"/>
      <c r="K45" s="27" t="n"/>
      <c r="L45" s="27" t="n"/>
      <c r="M45" s="27" t="n"/>
      <c r="N45" s="27" t="n"/>
      <c r="O45" s="27" t="n"/>
    </row>
    <row r="46" ht="52" customHeight="1">
      <c r="B46" s="24" t="n">
        <v>27</v>
      </c>
      <c r="C46" s="25" t="inlineStr">
        <is>
          <t>Coupling and cascade exposure</t>
        </is>
      </c>
      <c r="D46" s="26" t="inlineStr">
        <is>
          <t>The degree to which the project's risks are interconnected: a shock in one area (climate, supply chain, regulation, public sentiment) is likely to trigger or amplify shocks in others.</t>
        </is>
      </c>
      <c r="E46" s="24" t="inlineStr">
        <is>
          <t>Independent</t>
        </is>
      </c>
      <c r="F46" s="24" t="inlineStr">
        <is>
          <t>Loosely coupled</t>
        </is>
      </c>
      <c r="G46" s="24" t="inlineStr">
        <is>
          <t>Moderately coupled</t>
        </is>
      </c>
      <c r="H46" s="24" t="inlineStr">
        <is>
          <t>Tightly coupled</t>
        </is>
      </c>
      <c r="J46" s="27" t="n"/>
      <c r="K46" s="27" t="n"/>
      <c r="L46" s="27" t="n"/>
      <c r="M46" s="27" t="n"/>
      <c r="N46" s="27" t="n"/>
      <c r="O46" s="27" t="n"/>
    </row>
    <row r="47" ht="39" customHeight="1">
      <c r="B47" s="24" t="n">
        <v>28</v>
      </c>
      <c r="C47" s="25" t="inlineStr">
        <is>
          <t>Forecast horizon mismatch</t>
        </is>
      </c>
      <c r="D47" s="26" t="inlineStr">
        <is>
          <t>The degree to which the project's delivery or benefits-realization window extends beyond the point at which the operating environment can reasonably be forecast.</t>
        </is>
      </c>
      <c r="E47" s="24" t="inlineStr">
        <is>
          <t>Window within forecast</t>
        </is>
      </c>
      <c r="F47" s="24" t="inlineStr">
        <is>
          <t>Slight overhang</t>
        </is>
      </c>
      <c r="G47" s="24" t="inlineStr">
        <is>
          <t>Moderate overhang</t>
        </is>
      </c>
      <c r="H47" s="24" t="inlineStr">
        <is>
          <t>Far beyond forecast</t>
        </is>
      </c>
      <c r="J47" s="27" t="n"/>
      <c r="K47" s="27" t="n"/>
      <c r="L47" s="27" t="n"/>
      <c r="M47" s="27" t="n"/>
      <c r="N47" s="27" t="n"/>
      <c r="O47" s="27" t="n"/>
    </row>
    <row r="48" ht="52" customHeight="1">
      <c r="B48" s="24" t="n">
        <v>29</v>
      </c>
      <c r="C48" s="25" t="inlineStr">
        <is>
          <t>Economic and trade volatility</t>
        </is>
      </c>
      <c r="D48" s="26" t="inlineStr">
        <is>
          <t>Exposure of the project's costs, financing, or business case to changes during delivery in interest rates, inflation, exchange rates, commodity and energy prices, or tariffs and other trade measures.</t>
        </is>
      </c>
      <c r="E48" s="24" t="inlineStr">
        <is>
          <t>Very low</t>
        </is>
      </c>
      <c r="F48" s="24" t="inlineStr">
        <is>
          <t>Low</t>
        </is>
      </c>
      <c r="G48" s="24" t="inlineStr">
        <is>
          <t>Moderate</t>
        </is>
      </c>
      <c r="H48" s="24" t="inlineStr">
        <is>
          <t>High to very high</t>
        </is>
      </c>
      <c r="J48" s="27" t="n"/>
      <c r="K48" s="27" t="n"/>
      <c r="L48" s="27" t="n"/>
      <c r="M48" s="27" t="n"/>
      <c r="N48" s="27" t="n"/>
      <c r="O48" s="27" t="n"/>
    </row>
    <row r="49">
      <c r="D49" s="17" t="inlineStr">
        <is>
          <t>Environmental &amp; Systemic Complexity subtotal (maximum 32)</t>
        </is>
      </c>
      <c r="J49" s="28">
        <f>IF(COUNT(J41:J48)&lt;8,"",SUM(J41:J48))</f>
        <v/>
      </c>
      <c r="K49" s="28">
        <f>IF(COUNT(K41:K48)&lt;8,"",SUM(K41:K48))</f>
        <v/>
      </c>
      <c r="L49" s="28">
        <f>IF(COUNT(L41:L48)&lt;8,"",SUM(L41:L48))</f>
        <v/>
      </c>
      <c r="M49" s="28">
        <f>IF(COUNT(M41:M48)&lt;8,"",SUM(M41:M48))</f>
        <v/>
      </c>
      <c r="N49" s="28">
        <f>IF(COUNT(N41:N48)&lt;8,"",SUM(N41:N48))</f>
        <v/>
      </c>
      <c r="O49" s="28">
        <f>IF(COUNT(O41:O48)&lt;8,"",SUM(O41:O48))</f>
        <v/>
      </c>
    </row>
    <row r="50"/>
    <row r="51"/>
    <row r="52">
      <c r="B52" s="4" t="inlineStr">
        <is>
          <t>Ratings summary</t>
        </is>
      </c>
      <c r="C52" s="5" t="n"/>
      <c r="D52" s="5" t="n"/>
      <c r="E52" s="5" t="n"/>
      <c r="F52" s="5" t="n"/>
      <c r="G52" s="5" t="n"/>
      <c r="H52" s="5" t="n"/>
      <c r="J52" s="29" t="inlineStr">
        <is>
          <t>A</t>
        </is>
      </c>
      <c r="K52" s="29" t="inlineStr">
        <is>
          <t>B</t>
        </is>
      </c>
      <c r="L52" s="29" t="inlineStr">
        <is>
          <t>C</t>
        </is>
      </c>
      <c r="M52" s="29" t="inlineStr">
        <is>
          <t>D</t>
        </is>
      </c>
      <c r="N52" s="29" t="inlineStr">
        <is>
          <t>E</t>
        </is>
      </c>
      <c r="O52" s="29" t="inlineStr">
        <is>
          <t>F</t>
        </is>
      </c>
    </row>
    <row r="53">
      <c r="C53" s="30" t="inlineStr">
        <is>
          <t>Governance Complexity (maximum 16)</t>
        </is>
      </c>
      <c r="J53" s="24">
        <f>J12</f>
        <v/>
      </c>
      <c r="K53" s="24">
        <f>K12</f>
        <v/>
      </c>
      <c r="L53" s="24">
        <f>L12</f>
        <v/>
      </c>
      <c r="M53" s="24">
        <f>M12</f>
        <v/>
      </c>
      <c r="N53" s="24">
        <f>N12</f>
        <v/>
      </c>
      <c r="O53" s="24">
        <f>O12</f>
        <v/>
      </c>
    </row>
    <row r="54">
      <c r="C54" s="30" t="inlineStr">
        <is>
          <t>Stakeholder Complexity (maximum 20)</t>
        </is>
      </c>
      <c r="J54" s="24">
        <f>J20</f>
        <v/>
      </c>
      <c r="K54" s="24">
        <f>K20</f>
        <v/>
      </c>
      <c r="L54" s="24">
        <f>L20</f>
        <v/>
      </c>
      <c r="M54" s="24">
        <f>M20</f>
        <v/>
      </c>
      <c r="N54" s="24">
        <f>N20</f>
        <v/>
      </c>
      <c r="O54" s="24">
        <f>O20</f>
        <v/>
      </c>
    </row>
    <row r="55">
      <c r="C55" s="30" t="inlineStr">
        <is>
          <t>Project Definition Complexity (maximum 20)</t>
        </is>
      </c>
      <c r="J55" s="24">
        <f>J28</f>
        <v/>
      </c>
      <c r="K55" s="24">
        <f>K28</f>
        <v/>
      </c>
      <c r="L55" s="24">
        <f>L28</f>
        <v/>
      </c>
      <c r="M55" s="24">
        <f>M28</f>
        <v/>
      </c>
      <c r="N55" s="24">
        <f>N28</f>
        <v/>
      </c>
      <c r="O55" s="24">
        <f>O28</f>
        <v/>
      </c>
    </row>
    <row r="56">
      <c r="C56" s="30" t="inlineStr">
        <is>
          <t>Project Delivery Complexity (maximum 28)</t>
        </is>
      </c>
      <c r="J56" s="24">
        <f>J38</f>
        <v/>
      </c>
      <c r="K56" s="24">
        <f>K38</f>
        <v/>
      </c>
      <c r="L56" s="24">
        <f>L38</f>
        <v/>
      </c>
      <c r="M56" s="24">
        <f>M38</f>
        <v/>
      </c>
      <c r="N56" s="24">
        <f>N38</f>
        <v/>
      </c>
      <c r="O56" s="24">
        <f>O38</f>
        <v/>
      </c>
    </row>
    <row r="57">
      <c r="C57" s="30" t="inlineStr">
        <is>
          <t>Environmental &amp; Systemic Complexity (maximum 32)</t>
        </is>
      </c>
      <c r="J57" s="24">
        <f>J49</f>
        <v/>
      </c>
      <c r="K57" s="24">
        <f>K49</f>
        <v/>
      </c>
      <c r="L57" s="24">
        <f>L49</f>
        <v/>
      </c>
      <c r="M57" s="24">
        <f>M49</f>
        <v/>
      </c>
      <c r="N57" s="24">
        <f>N49</f>
        <v/>
      </c>
      <c r="O57" s="24">
        <f>O49</f>
        <v/>
      </c>
    </row>
    <row r="58"/>
    <row r="59">
      <c r="C59" s="31" t="inlineStr">
        <is>
          <t>Certification check, factors 1 to 21</t>
        </is>
      </c>
    </row>
    <row r="60">
      <c r="C60" s="30" t="inlineStr">
        <is>
          <t>CSPMx minimum</t>
        </is>
      </c>
      <c r="H60" s="32" t="n">
        <v>60</v>
      </c>
    </row>
    <row r="61">
      <c r="C61" s="30" t="inlineStr">
        <is>
          <t>CSPMs minimum</t>
        </is>
      </c>
      <c r="H61" s="32" t="n">
        <v>35</v>
      </c>
    </row>
    <row r="62"/>
    <row r="63">
      <c r="C63" s="33" t="inlineStr">
        <is>
          <t>Total, factors 1 to 21 (maximum 84)</t>
        </is>
      </c>
      <c r="J63" s="34">
        <f>IF(COUNT(J53,J54,J55,J56)&lt;4,"",SUM(J53,J54,J55,J56))</f>
        <v/>
      </c>
      <c r="K63" s="34">
        <f>IF(COUNT(K53,K54,K55,K56)&lt;4,"",SUM(K53,K54,K55,K56))</f>
        <v/>
      </c>
      <c r="L63" s="34">
        <f>IF(COUNT(L53,L54,L55,L56)&lt;4,"",SUM(L53,L54,L55,L56))</f>
        <v/>
      </c>
      <c r="M63" s="34">
        <f>IF(COUNT(M53,M54,M55,M56)&lt;4,"",SUM(M53,M54,M55,M56))</f>
        <v/>
      </c>
      <c r="N63" s="34">
        <f>IF(COUNT(N53,N54,N55,N56)&lt;4,"",SUM(N53,N54,N55,N56))</f>
        <v/>
      </c>
      <c r="O63" s="34">
        <f>IF(COUNT(O53,O54,O55,O56)&lt;4,"",SUM(O53,O54,O55,O56))</f>
        <v/>
      </c>
    </row>
    <row r="64">
      <c r="C64" s="30" t="inlineStr">
        <is>
          <t>Meets the CSPMx minimum?*</t>
        </is>
      </c>
      <c r="J64" s="35">
        <f>IF(J63="","",IF(J63&gt;=$H$60,"Yes","No"))</f>
        <v/>
      </c>
      <c r="K64" s="35">
        <f>IF(K63="","",IF(K63&gt;=$H$60,"Yes","No"))</f>
        <v/>
      </c>
      <c r="L64" s="35">
        <f>IF(L63="","",IF(L63&gt;=$H$60,"Yes","No"))</f>
        <v/>
      </c>
      <c r="M64" s="35">
        <f>IF(M63="","",IF(M63&gt;=$H$60,"Yes","No"))</f>
        <v/>
      </c>
      <c r="N64" s="35">
        <f>IF(N63="","",IF(N63&gt;=$H$60,"Yes","No"))</f>
        <v/>
      </c>
      <c r="O64" s="35">
        <f>IF(O63="","",IF(O63&gt;=$H$60,"Yes","No"))</f>
        <v/>
      </c>
    </row>
    <row r="65">
      <c r="C65" s="30" t="inlineStr">
        <is>
          <t>Meets the CSPMs minimum?*</t>
        </is>
      </c>
      <c r="J65" s="35">
        <f>IF(J63="","",IF(J63&gt;=$H$61,"Yes","No"))</f>
        <v/>
      </c>
      <c r="K65" s="35">
        <f>IF(K63="","",IF(K63&gt;=$H$61,"Yes","No"))</f>
        <v/>
      </c>
      <c r="L65" s="35">
        <f>IF(L63="","",IF(L63&gt;=$H$61,"Yes","No"))</f>
        <v/>
      </c>
      <c r="M65" s="35">
        <f>IF(M63="","",IF(M63&gt;=$H$61,"Yes","No"))</f>
        <v/>
      </c>
      <c r="N65" s="35">
        <f>IF(N63="","",IF(N63&gt;=$H$61,"Yes","No"))</f>
        <v/>
      </c>
      <c r="O65" s="35">
        <f>IF(O63="","",IF(O63&gt;=$H$61,"Yes","No"))</f>
        <v/>
      </c>
    </row>
    <row r="66">
      <c r="C66" s="9" t="inlineStr">
        <is>
          <t>Meets the minimum for the certification applied for?*</t>
        </is>
      </c>
      <c r="J66" s="36">
        <f>IF(OR(J63="",$F$3=""),"",IF(J63&gt;=IF($F$3="CSPMx",$H$60,$H$61),"Yes","No"))</f>
        <v/>
      </c>
      <c r="K66" s="36">
        <f>IF(OR(K63="",$F$3=""),"",IF(K63&gt;=IF($F$3="CSPMx",$H$60,$H$61),"Yes","No"))</f>
        <v/>
      </c>
      <c r="L66" s="36">
        <f>IF(OR(L63="",$F$3=""),"",IF(L63&gt;=IF($F$3="CSPMx",$H$60,$H$61),"Yes","No"))</f>
        <v/>
      </c>
      <c r="M66" s="36">
        <f>IF(OR(M63="",$F$3=""),"",IF(M63&gt;=IF($F$3="CSPMx",$H$60,$H$61),"Yes","No"))</f>
        <v/>
      </c>
      <c r="N66" s="36">
        <f>IF(OR(N63="",$F$3=""),"",IF(N63&gt;=IF($F$3="CSPMx",$H$60,$H$61),"Yes","No"))</f>
        <v/>
      </c>
      <c r="O66" s="36">
        <f>IF(OR(O63="",$F$3=""),"",IF(O63&gt;=IF($F$3="CSPMx",$H$60,$H$61),"Yes","No"))</f>
        <v/>
      </c>
    </row>
    <row r="67"/>
    <row r="68">
      <c r="C68" s="30" t="inlineStr">
        <is>
          <t>Environmental &amp; Systemic Complexity, factors 22 to 29 (maximum 32)</t>
        </is>
      </c>
      <c r="J68" s="24">
        <f>J57</f>
        <v/>
      </c>
      <c r="K68" s="24">
        <f>K57</f>
        <v/>
      </c>
      <c r="L68" s="24">
        <f>L57</f>
        <v/>
      </c>
      <c r="M68" s="24">
        <f>M57</f>
        <v/>
      </c>
      <c r="N68" s="24">
        <f>N57</f>
        <v/>
      </c>
      <c r="O68" s="24">
        <f>O57</f>
        <v/>
      </c>
    </row>
    <row r="69">
      <c r="C69" s="33" t="inlineStr">
        <is>
          <t>Total, all 29 factors (maximum 116)</t>
        </is>
      </c>
      <c r="J69" s="34">
        <f>IF(COUNT(J53,J54,J55,J56,J57)&lt;5,"",SUM(J53,J54,J55,J56,J57))</f>
        <v/>
      </c>
      <c r="K69" s="34">
        <f>IF(COUNT(K53,K54,K55,K56,K57)&lt;5,"",SUM(K53,K54,K55,K56,K57))</f>
        <v/>
      </c>
      <c r="L69" s="34">
        <f>IF(COUNT(L53,L54,L55,L56,L57)&lt;5,"",SUM(L53,L54,L55,L56,L57))</f>
        <v/>
      </c>
      <c r="M69" s="34">
        <f>IF(COUNT(M53,M54,M55,M56,M57)&lt;5,"",SUM(M53,M54,M55,M56,M57))</f>
        <v/>
      </c>
      <c r="N69" s="34">
        <f>IF(COUNT(N53,N54,N55,N56,N57)&lt;5,"",SUM(N53,N54,N55,N56,N57))</f>
        <v/>
      </c>
      <c r="O69" s="34">
        <f>IF(COUNT(O53,O54,O55,O56,O57)&lt;5,"",SUM(O53,O54,O55,O56,O57))</f>
        <v/>
      </c>
    </row>
    <row r="70">
      <c r="C70" s="37" t="inlineStr">
        <is>
          <t>Factors not yet rated</t>
        </is>
      </c>
      <c r="J70" s="38">
        <f>29-COUNT(J8:J11,J15:J19,J23:J27,J31:J37,J41:J48)</f>
        <v/>
      </c>
      <c r="K70" s="38">
        <f>29-COUNT(K8:K11,K15:K19,K23:K27,K31:K37,K41:K48)</f>
        <v/>
      </c>
      <c r="L70" s="38">
        <f>29-COUNT(L8:L11,L15:L19,L23:L27,L31:L37,L41:L48)</f>
        <v/>
      </c>
      <c r="M70" s="38">
        <f>29-COUNT(M8:M11,M15:M19,M23:M27,M31:M37,M41:M48)</f>
        <v/>
      </c>
      <c r="N70" s="38">
        <f>29-COUNT(N8:N11,N15:N19,N23:N27,N31:N37,N41:N48)</f>
        <v/>
      </c>
      <c r="O70" s="38">
        <f>29-COUNT(O8:O11,O15:O19,O23:O27,O31:O37,O41:O48)</f>
        <v/>
      </c>
    </row>
    <row r="71"/>
    <row r="72">
      <c r="C72" s="11" t="inlineStr">
        <is>
          <t>*Indicative only. The assessor reviews each rating against the evidence in the application and may rate factors differently.</t>
        </is>
      </c>
    </row>
    <row r="73">
      <c r="C73" s="15" t="inlineStr">
        <is>
          <t>Rating version 2026.11.1. GPM Global.</t>
        </is>
      </c>
    </row>
  </sheetData>
  <sheetProtection selectLockedCells="0" selectUnlockedCells="0" sheet="1" objects="0" insertRows="1" insertHyperlinks="1" autoFilter="1" scenarios="0" formatColumns="0" deleteColumns="1" insertColumns="1" pivotTables="1" deleteRows="1" formatCells="1" formatRows="0" sort="1"/>
  <mergeCells count="13">
    <mergeCell ref="C63:H63"/>
    <mergeCell ref="C65:H65"/>
    <mergeCell ref="C54:H54"/>
    <mergeCell ref="J5:O5"/>
    <mergeCell ref="C55:H55"/>
    <mergeCell ref="C57:H57"/>
    <mergeCell ref="C66:H66"/>
    <mergeCell ref="C70:H70"/>
    <mergeCell ref="C53:H53"/>
    <mergeCell ref="C69:H69"/>
    <mergeCell ref="C64:H64"/>
    <mergeCell ref="C56:H56"/>
    <mergeCell ref="C68:H68"/>
  </mergeCells>
  <dataValidations count="1">
    <dataValidation sqref="J8 J9 J10 J11 J15 J16 J17 J18 J19 J23 J24 J25 J26 J27 J31 J32 J33 J34 J35 J36 J37 J41 J42 J43 J44 J45 J46 J47 J48 K8 K9 K10 K11 K15 K16 K17 K18 K19 K23 K24 K25 K26 K27 K31 K32 K33 K34 K35 K36 K37 K41 K42 K43 K44 K45 K46 K47 K48 L8 L9 L10 L11 L15 L16 L17 L18 L19 L23 L24 L25 L26 L27 L31 L32 L33 L34 L35 L36 L37 L41 L42 L43 L44 L45 L46 L47 L48 M8 M9 M10 M11 M15 M16 M17 M18 M19 M23 M24 M25 M26 M27 M31 M32 M33 M34 M35 M36 M37 M41 M42 M43 M44 M45 M46 M47 M48 N8 N9 N10 N11 N15 N16 N17 N18 N19 N23 N24 N25 N26 N27 N31 N32 N33 N34 N35 N36 N37 N41 N42 N43 N44 N45 N46 N47 N48 O8 O9 O10 O11 O15 O16 O17 O18 O19 O23 O24 O25 O26 O27 O31 O32 O33 O34 O35 O36 O37 O41 O42 O43 O44 O45 O46 O47 O48" showDropDown="0" showInputMessage="0" showErrorMessage="0" allowBlank="1" errorTitle="Rating" error="Enter a whole number from 1 to 4." promptTitle="Rating" prompt="1 = least complex, 4 = most complex" type="whole" operator="between">
      <formula1>1</formula1>
      <formula2>4</formula2>
    </dataValidation>
  </dataValidations>
  <printOptions horizontalCentered="1"/>
  <pageMargins left="0.75" right="0.75" top="1" bottom="1" header="0.5" footer="0.5"/>
  <pageSetup orientation="landscape"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AB70"/>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26" customWidth="1" min="3" max="3"/>
    <col width="13" customWidth="1" min="4" max="4"/>
    <col width="13" customWidth="1" min="5" max="5"/>
    <col width="13" customWidth="1" min="6" max="6"/>
    <col width="13" customWidth="1" min="7" max="7"/>
    <col width="2"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46" customWidth="1" min="21" max="21"/>
    <col hidden="1" width="13" customWidth="1" min="23" max="23"/>
    <col hidden="1" width="13" customWidth="1" min="24" max="24"/>
    <col hidden="1" width="13" customWidth="1" min="25" max="25"/>
    <col hidden="1" width="13" customWidth="1" min="26" max="26"/>
    <col hidden="1" width="13" customWidth="1" min="27" max="27"/>
    <col hidden="1" width="13" customWidth="1" min="28" max="28"/>
  </cols>
  <sheetData>
    <row r="1"/>
    <row r="2">
      <c r="B2" s="8" t="inlineStr">
        <is>
          <t>GPM Project Complexity Rating</t>
        </is>
      </c>
      <c r="F2" s="17" t="inlineStr">
        <is>
          <t>Assessor:</t>
        </is>
      </c>
      <c r="G2" s="39" t="n"/>
      <c r="H2" s="40" t="n"/>
      <c r="I2" s="40" t="n"/>
      <c r="J2" s="41" t="n"/>
    </row>
    <row r="3">
      <c r="B3" s="2" t="inlineStr">
        <is>
          <t>Assessor Ratings</t>
        </is>
      </c>
      <c r="F3" s="17" t="inlineStr">
        <is>
          <t>Candidate:</t>
        </is>
      </c>
      <c r="G3" s="18">
        <f>IF(Projects!$C$5="","",Projects!$C$5)</f>
        <v/>
      </c>
    </row>
    <row r="4">
      <c r="F4" s="17" t="inlineStr">
        <is>
          <t>Certification:</t>
        </is>
      </c>
      <c r="G4" s="18">
        <f>IF(Projects!$C$6="","",Projects!$C$6)</f>
        <v/>
      </c>
    </row>
    <row r="5"/>
    <row r="6">
      <c r="B6" s="19" t="inlineStr">
        <is>
          <t>Factor</t>
        </is>
      </c>
      <c r="C6" s="5" t="n"/>
      <c r="D6" s="19" t="inlineStr">
        <is>
          <t>Rating</t>
        </is>
      </c>
      <c r="E6" s="5" t="n"/>
      <c r="F6" s="5" t="n"/>
      <c r="G6" s="5" t="n"/>
      <c r="I6" s="42" t="inlineStr">
        <is>
          <t>Project A</t>
        </is>
      </c>
      <c r="K6" s="42" t="inlineStr">
        <is>
          <t>Project B</t>
        </is>
      </c>
      <c r="M6" s="42" t="inlineStr">
        <is>
          <t>Project C</t>
        </is>
      </c>
      <c r="O6" s="42" t="inlineStr">
        <is>
          <t>Project D</t>
        </is>
      </c>
      <c r="Q6" s="42" t="inlineStr">
        <is>
          <t>Project E</t>
        </is>
      </c>
      <c r="S6" s="42" t="inlineStr">
        <is>
          <t>Project F</t>
        </is>
      </c>
      <c r="U6" s="19" t="inlineStr">
        <is>
          <t>Assessor notes</t>
        </is>
      </c>
    </row>
    <row r="7">
      <c r="B7" s="43" t="inlineStr">
        <is>
          <t>#</t>
        </is>
      </c>
      <c r="C7" s="43" t="inlineStr">
        <is>
          <t>Factor</t>
        </is>
      </c>
      <c r="D7" s="43" t="inlineStr">
        <is>
          <t>1  least complex</t>
        </is>
      </c>
      <c r="E7" s="43" t="inlineStr">
        <is>
          <t>2</t>
        </is>
      </c>
      <c r="F7" s="43" t="inlineStr">
        <is>
          <t>3</t>
        </is>
      </c>
      <c r="G7" s="43" t="inlineStr">
        <is>
          <t>4  most complex</t>
        </is>
      </c>
      <c r="I7" s="43" t="inlineStr">
        <is>
          <t>Cand.</t>
        </is>
      </c>
      <c r="J7" s="43" t="inlineStr">
        <is>
          <t>Assr.</t>
        </is>
      </c>
      <c r="K7" s="43" t="inlineStr">
        <is>
          <t>Cand.</t>
        </is>
      </c>
      <c r="L7" s="43" t="inlineStr">
        <is>
          <t>Assr.</t>
        </is>
      </c>
      <c r="M7" s="43" t="inlineStr">
        <is>
          <t>Cand.</t>
        </is>
      </c>
      <c r="N7" s="43" t="inlineStr">
        <is>
          <t>Assr.</t>
        </is>
      </c>
      <c r="O7" s="43" t="inlineStr">
        <is>
          <t>Cand.</t>
        </is>
      </c>
      <c r="P7" s="43" t="inlineStr">
        <is>
          <t>Assr.</t>
        </is>
      </c>
      <c r="Q7" s="43" t="inlineStr">
        <is>
          <t>Cand.</t>
        </is>
      </c>
      <c r="R7" s="43" t="inlineStr">
        <is>
          <t>Assr.</t>
        </is>
      </c>
      <c r="S7" s="43" t="inlineStr">
        <is>
          <t>Cand.</t>
        </is>
      </c>
      <c r="T7" s="43" t="inlineStr">
        <is>
          <t>Assr.</t>
        </is>
      </c>
      <c r="U7" s="44" t="inlineStr">
        <is>
          <t>Reason for each changed rating</t>
        </is>
      </c>
    </row>
    <row r="8">
      <c r="B8" s="22" t="inlineStr">
        <is>
          <t>1. Governance Complexity  (factors 1 to 4)</t>
        </is>
      </c>
      <c r="C8" s="23" t="n"/>
      <c r="D8" s="23" t="n"/>
      <c r="E8" s="23" t="n"/>
      <c r="F8" s="23" t="n"/>
      <c r="G8" s="23" t="n"/>
      <c r="I8" s="23" t="n"/>
      <c r="J8" s="23" t="n"/>
      <c r="K8" s="23" t="n"/>
      <c r="L8" s="23" t="n"/>
      <c r="M8" s="23" t="n"/>
      <c r="N8" s="23" t="n"/>
      <c r="O8" s="23" t="n"/>
      <c r="P8" s="23" t="n"/>
      <c r="Q8" s="23" t="n"/>
      <c r="R8" s="23" t="n"/>
      <c r="S8" s="23" t="n"/>
      <c r="T8" s="23" t="n"/>
      <c r="U8" s="23" t="n"/>
    </row>
    <row r="9" ht="30" customHeight="1">
      <c r="B9" s="24" t="n">
        <v>1</v>
      </c>
      <c r="C9" s="25" t="inlineStr">
        <is>
          <t>Sponsor support</t>
        </is>
      </c>
      <c r="D9" s="24" t="inlineStr">
        <is>
          <t>Consistently</t>
        </is>
      </c>
      <c r="E9" s="24" t="inlineStr">
        <is>
          <t>Usually</t>
        </is>
      </c>
      <c r="F9" s="24" t="inlineStr">
        <is>
          <t>Occasionally</t>
        </is>
      </c>
      <c r="G9" s="24" t="inlineStr">
        <is>
          <t>Rarely</t>
        </is>
      </c>
      <c r="I9" s="45">
        <f>IF('Candidate Ratings'!J8="","",'Candidate Ratings'!J8)</f>
        <v/>
      </c>
      <c r="J9" s="46" t="n"/>
      <c r="K9" s="45">
        <f>IF('Candidate Ratings'!K8="","",'Candidate Ratings'!K8)</f>
        <v/>
      </c>
      <c r="L9" s="46" t="n"/>
      <c r="M9" s="45">
        <f>IF('Candidate Ratings'!L8="","",'Candidate Ratings'!L8)</f>
        <v/>
      </c>
      <c r="N9" s="46" t="n"/>
      <c r="O9" s="45">
        <f>IF('Candidate Ratings'!M8="","",'Candidate Ratings'!M8)</f>
        <v/>
      </c>
      <c r="P9" s="46" t="n"/>
      <c r="Q9" s="45">
        <f>IF('Candidate Ratings'!N8="","",'Candidate Ratings'!N8)</f>
        <v/>
      </c>
      <c r="R9" s="46" t="n"/>
      <c r="S9" s="45">
        <f>IF('Candidate Ratings'!O8="","",'Candidate Ratings'!O8)</f>
        <v/>
      </c>
      <c r="T9" s="46" t="n"/>
      <c r="U9" s="47" t="n"/>
      <c r="W9">
        <f>IF(J9="",I9,J9)</f>
        <v/>
      </c>
      <c r="X9">
        <f>IF(L9="",K9,L9)</f>
        <v/>
      </c>
      <c r="Y9">
        <f>IF(N9="",M9,N9)</f>
        <v/>
      </c>
      <c r="Z9">
        <f>IF(P9="",O9,P9)</f>
        <v/>
      </c>
      <c r="AA9">
        <f>IF(R9="",Q9,R9)</f>
        <v/>
      </c>
      <c r="AB9">
        <f>IF(T9="",S9,T9)</f>
        <v/>
      </c>
    </row>
    <row r="10" ht="30" customHeight="1">
      <c r="B10" s="24" t="n">
        <v>2</v>
      </c>
      <c r="C10" s="25" t="inlineStr">
        <is>
          <t>Reporting lines</t>
        </is>
      </c>
      <c r="D10" s="24" t="inlineStr">
        <is>
          <t>Mostly simple</t>
        </is>
      </c>
      <c r="E10" s="24" t="inlineStr">
        <is>
          <t>A few complex</t>
        </is>
      </c>
      <c r="F10" s="24" t="inlineStr">
        <is>
          <t>Several complex</t>
        </is>
      </c>
      <c r="G10" s="24" t="inlineStr">
        <is>
          <t>Many complex</t>
        </is>
      </c>
      <c r="I10" s="45">
        <f>IF('Candidate Ratings'!J9="","",'Candidate Ratings'!J9)</f>
        <v/>
      </c>
      <c r="J10" s="46" t="n"/>
      <c r="K10" s="45">
        <f>IF('Candidate Ratings'!K9="","",'Candidate Ratings'!K9)</f>
        <v/>
      </c>
      <c r="L10" s="46" t="n"/>
      <c r="M10" s="45">
        <f>IF('Candidate Ratings'!L9="","",'Candidate Ratings'!L9)</f>
        <v/>
      </c>
      <c r="N10" s="46" t="n"/>
      <c r="O10" s="45">
        <f>IF('Candidate Ratings'!M9="","",'Candidate Ratings'!M9)</f>
        <v/>
      </c>
      <c r="P10" s="46" t="n"/>
      <c r="Q10" s="45">
        <f>IF('Candidate Ratings'!N9="","",'Candidate Ratings'!N9)</f>
        <v/>
      </c>
      <c r="R10" s="46" t="n"/>
      <c r="S10" s="45">
        <f>IF('Candidate Ratings'!O9="","",'Candidate Ratings'!O9)</f>
        <v/>
      </c>
      <c r="T10" s="46" t="n"/>
      <c r="U10" s="47" t="n"/>
      <c r="W10">
        <f>IF(J10="",I10,J10)</f>
        <v/>
      </c>
      <c r="X10">
        <f>IF(L10="",K10,L10)</f>
        <v/>
      </c>
      <c r="Y10">
        <f>IF(N10="",M10,N10)</f>
        <v/>
      </c>
      <c r="Z10">
        <f>IF(P10="",O10,P10)</f>
        <v/>
      </c>
      <c r="AA10">
        <f>IF(R10="",Q10,R10)</f>
        <v/>
      </c>
      <c r="AB10">
        <f>IF(T10="",S10,T10)</f>
        <v/>
      </c>
    </row>
    <row r="11" ht="30" customHeight="1">
      <c r="B11" s="24" t="n">
        <v>3</v>
      </c>
      <c r="C11" s="25" t="inlineStr">
        <is>
          <t>Decision-making</t>
        </is>
      </c>
      <c r="D11" s="24" t="inlineStr">
        <is>
          <t>Little or none</t>
        </is>
      </c>
      <c r="E11" s="24" t="inlineStr">
        <is>
          <t>In some areas</t>
        </is>
      </c>
      <c r="F11" s="24" t="inlineStr">
        <is>
          <t>In many areas</t>
        </is>
      </c>
      <c r="G11" s="24" t="inlineStr">
        <is>
          <t>In most areas</t>
        </is>
      </c>
      <c r="I11" s="45">
        <f>IF('Candidate Ratings'!J10="","",'Candidate Ratings'!J10)</f>
        <v/>
      </c>
      <c r="J11" s="46" t="n"/>
      <c r="K11" s="45">
        <f>IF('Candidate Ratings'!K10="","",'Candidate Ratings'!K10)</f>
        <v/>
      </c>
      <c r="L11" s="46" t="n"/>
      <c r="M11" s="45">
        <f>IF('Candidate Ratings'!L10="","",'Candidate Ratings'!L10)</f>
        <v/>
      </c>
      <c r="N11" s="46" t="n"/>
      <c r="O11" s="45">
        <f>IF('Candidate Ratings'!M10="","",'Candidate Ratings'!M10)</f>
        <v/>
      </c>
      <c r="P11" s="46" t="n"/>
      <c r="Q11" s="45">
        <f>IF('Candidate Ratings'!N10="","",'Candidate Ratings'!N10)</f>
        <v/>
      </c>
      <c r="R11" s="46" t="n"/>
      <c r="S11" s="45">
        <f>IF('Candidate Ratings'!O10="","",'Candidate Ratings'!O10)</f>
        <v/>
      </c>
      <c r="T11" s="46" t="n"/>
      <c r="U11" s="47" t="n"/>
      <c r="W11">
        <f>IF(J11="",I11,J11)</f>
        <v/>
      </c>
      <c r="X11">
        <f>IF(L11="",K11,L11)</f>
        <v/>
      </c>
      <c r="Y11">
        <f>IF(N11="",M11,N11)</f>
        <v/>
      </c>
      <c r="Z11">
        <f>IF(P11="",O11,P11)</f>
        <v/>
      </c>
      <c r="AA11">
        <f>IF(R11="",Q11,R11)</f>
        <v/>
      </c>
      <c r="AB11">
        <f>IF(T11="",S11,T11)</f>
        <v/>
      </c>
    </row>
    <row r="12" ht="30" customHeight="1">
      <c r="B12" s="24" t="n">
        <v>4</v>
      </c>
      <c r="C12" s="25" t="inlineStr">
        <is>
          <t>Project manager authority</t>
        </is>
      </c>
      <c r="D12" s="24" t="inlineStr">
        <is>
          <t>Full or nearly full</t>
        </is>
      </c>
      <c r="E12" s="24" t="inlineStr">
        <is>
          <t>Wide</t>
        </is>
      </c>
      <c r="F12" s="24" t="inlineStr">
        <is>
          <t>Moderate</t>
        </is>
      </c>
      <c r="G12" s="24" t="inlineStr">
        <is>
          <t>Limited</t>
        </is>
      </c>
      <c r="I12" s="45">
        <f>IF('Candidate Ratings'!J11="","",'Candidate Ratings'!J11)</f>
        <v/>
      </c>
      <c r="J12" s="46" t="n"/>
      <c r="K12" s="45">
        <f>IF('Candidate Ratings'!K11="","",'Candidate Ratings'!K11)</f>
        <v/>
      </c>
      <c r="L12" s="46" t="n"/>
      <c r="M12" s="45">
        <f>IF('Candidate Ratings'!L11="","",'Candidate Ratings'!L11)</f>
        <v/>
      </c>
      <c r="N12" s="46" t="n"/>
      <c r="O12" s="45">
        <f>IF('Candidate Ratings'!M11="","",'Candidate Ratings'!M11)</f>
        <v/>
      </c>
      <c r="P12" s="46" t="n"/>
      <c r="Q12" s="45">
        <f>IF('Candidate Ratings'!N11="","",'Candidate Ratings'!N11)</f>
        <v/>
      </c>
      <c r="R12" s="46" t="n"/>
      <c r="S12" s="45">
        <f>IF('Candidate Ratings'!O11="","",'Candidate Ratings'!O11)</f>
        <v/>
      </c>
      <c r="T12" s="46" t="n"/>
      <c r="U12" s="47" t="n"/>
      <c r="W12">
        <f>IF(J12="",I12,J12)</f>
        <v/>
      </c>
      <c r="X12">
        <f>IF(L12="",K12,L12)</f>
        <v/>
      </c>
      <c r="Y12">
        <f>IF(N12="",M12,N12)</f>
        <v/>
      </c>
      <c r="Z12">
        <f>IF(P12="",O12,P12)</f>
        <v/>
      </c>
      <c r="AA12">
        <f>IF(R12="",Q12,R12)</f>
        <v/>
      </c>
      <c r="AB12">
        <f>IF(T12="",S12,T12)</f>
        <v/>
      </c>
    </row>
    <row r="13">
      <c r="C13" s="9" t="inlineStr">
        <is>
          <t>Subtotal (maximum 16)</t>
        </is>
      </c>
      <c r="I13" s="48">
        <f>'Candidate Ratings'!J12</f>
        <v/>
      </c>
      <c r="J13" s="28">
        <f>IF(COUNT(W9:W12)&lt;4,"",SUM(W9:W12))</f>
        <v/>
      </c>
      <c r="K13" s="48">
        <f>'Candidate Ratings'!K12</f>
        <v/>
      </c>
      <c r="L13" s="28">
        <f>IF(COUNT(X9:X12)&lt;4,"",SUM(X9:X12))</f>
        <v/>
      </c>
      <c r="M13" s="48">
        <f>'Candidate Ratings'!L12</f>
        <v/>
      </c>
      <c r="N13" s="28">
        <f>IF(COUNT(Y9:Y12)&lt;4,"",SUM(Y9:Y12))</f>
        <v/>
      </c>
      <c r="O13" s="48">
        <f>'Candidate Ratings'!M12</f>
        <v/>
      </c>
      <c r="P13" s="28">
        <f>IF(COUNT(Z9:Z12)&lt;4,"",SUM(Z9:Z12))</f>
        <v/>
      </c>
      <c r="Q13" s="48">
        <f>'Candidate Ratings'!N12</f>
        <v/>
      </c>
      <c r="R13" s="28">
        <f>IF(COUNT(AA9:AA12)&lt;4,"",SUM(AA9:AA12))</f>
        <v/>
      </c>
      <c r="S13" s="48">
        <f>'Candidate Ratings'!O12</f>
        <v/>
      </c>
      <c r="T13" s="28">
        <f>IF(COUNT(AB9:AB12)&lt;4,"",SUM(AB9:AB12))</f>
        <v/>
      </c>
    </row>
    <row r="14"/>
    <row r="15">
      <c r="B15" s="22" t="inlineStr">
        <is>
          <t>2. Stakeholder Complexity  (factors 5 to 9)</t>
        </is>
      </c>
      <c r="C15" s="23" t="n"/>
      <c r="D15" s="23" t="n"/>
      <c r="E15" s="23" t="n"/>
      <c r="F15" s="23" t="n"/>
      <c r="G15" s="23" t="n"/>
      <c r="I15" s="23" t="n"/>
      <c r="J15" s="23" t="n"/>
      <c r="K15" s="23" t="n"/>
      <c r="L15" s="23" t="n"/>
      <c r="M15" s="23" t="n"/>
      <c r="N15" s="23" t="n"/>
      <c r="O15" s="23" t="n"/>
      <c r="P15" s="23" t="n"/>
      <c r="Q15" s="23" t="n"/>
      <c r="R15" s="23" t="n"/>
      <c r="S15" s="23" t="n"/>
      <c r="T15" s="23" t="n"/>
      <c r="U15" s="23" t="n"/>
    </row>
    <row r="16" ht="30" customHeight="1">
      <c r="B16" s="24" t="n">
        <v>5</v>
      </c>
      <c r="C16" s="25" t="inlineStr">
        <is>
          <t>Stakeholder stability</t>
        </is>
      </c>
      <c r="D16" s="24" t="inlineStr">
        <is>
          <t>Very stable</t>
        </is>
      </c>
      <c r="E16" s="24" t="inlineStr">
        <is>
          <t>Stable</t>
        </is>
      </c>
      <c r="F16" s="24" t="inlineStr">
        <is>
          <t>Some change</t>
        </is>
      </c>
      <c r="G16" s="24" t="inlineStr">
        <is>
          <t>Frequent change</t>
        </is>
      </c>
      <c r="I16" s="45">
        <f>IF('Candidate Ratings'!J15="","",'Candidate Ratings'!J15)</f>
        <v/>
      </c>
      <c r="J16" s="46" t="n"/>
      <c r="K16" s="45">
        <f>IF('Candidate Ratings'!K15="","",'Candidate Ratings'!K15)</f>
        <v/>
      </c>
      <c r="L16" s="46" t="n"/>
      <c r="M16" s="45">
        <f>IF('Candidate Ratings'!L15="","",'Candidate Ratings'!L15)</f>
        <v/>
      </c>
      <c r="N16" s="46" t="n"/>
      <c r="O16" s="45">
        <f>IF('Candidate Ratings'!M15="","",'Candidate Ratings'!M15)</f>
        <v/>
      </c>
      <c r="P16" s="46" t="n"/>
      <c r="Q16" s="45">
        <f>IF('Candidate Ratings'!N15="","",'Candidate Ratings'!N15)</f>
        <v/>
      </c>
      <c r="R16" s="46" t="n"/>
      <c r="S16" s="45">
        <f>IF('Candidate Ratings'!O15="","",'Candidate Ratings'!O15)</f>
        <v/>
      </c>
      <c r="T16" s="46" t="n"/>
      <c r="U16" s="47" t="n"/>
      <c r="W16">
        <f>IF(J16="",I16,J16)</f>
        <v/>
      </c>
      <c r="X16">
        <f>IF(L16="",K16,L16)</f>
        <v/>
      </c>
      <c r="Y16">
        <f>IF(N16="",M16,N16)</f>
        <v/>
      </c>
      <c r="Z16">
        <f>IF(P16="",O16,P16)</f>
        <v/>
      </c>
      <c r="AA16">
        <f>IF(R16="",Q16,R16)</f>
        <v/>
      </c>
      <c r="AB16">
        <f>IF(T16="",S16,T16)</f>
        <v/>
      </c>
    </row>
    <row r="17" ht="30" customHeight="1">
      <c r="B17" s="24" t="n">
        <v>6</v>
      </c>
      <c r="C17" s="25" t="inlineStr">
        <is>
          <t>Public and political attention</t>
        </is>
      </c>
      <c r="D17" s="24" t="inlineStr">
        <is>
          <t>Very low</t>
        </is>
      </c>
      <c r="E17" s="24" t="inlineStr">
        <is>
          <t>Low</t>
        </is>
      </c>
      <c r="F17" s="24" t="inlineStr">
        <is>
          <t>Moderate</t>
        </is>
      </c>
      <c r="G17" s="24" t="inlineStr">
        <is>
          <t>High to very high</t>
        </is>
      </c>
      <c r="I17" s="45">
        <f>IF('Candidate Ratings'!J16="","",'Candidate Ratings'!J16)</f>
        <v/>
      </c>
      <c r="J17" s="46" t="n"/>
      <c r="K17" s="45">
        <f>IF('Candidate Ratings'!K16="","",'Candidate Ratings'!K16)</f>
        <v/>
      </c>
      <c r="L17" s="46" t="n"/>
      <c r="M17" s="45">
        <f>IF('Candidate Ratings'!L16="","",'Candidate Ratings'!L16)</f>
        <v/>
      </c>
      <c r="N17" s="46" t="n"/>
      <c r="O17" s="45">
        <f>IF('Candidate Ratings'!M16="","",'Candidate Ratings'!M16)</f>
        <v/>
      </c>
      <c r="P17" s="46" t="n"/>
      <c r="Q17" s="45">
        <f>IF('Candidate Ratings'!N16="","",'Candidate Ratings'!N16)</f>
        <v/>
      </c>
      <c r="R17" s="46" t="n"/>
      <c r="S17" s="45">
        <f>IF('Candidate Ratings'!O16="","",'Candidate Ratings'!O16)</f>
        <v/>
      </c>
      <c r="T17" s="46" t="n"/>
      <c r="U17" s="47" t="n"/>
      <c r="W17">
        <f>IF(J17="",I17,J17)</f>
        <v/>
      </c>
      <c r="X17">
        <f>IF(L17="",K17,L17)</f>
        <v/>
      </c>
      <c r="Y17">
        <f>IF(N17="",M17,N17)</f>
        <v/>
      </c>
      <c r="Z17">
        <f>IF(P17="",O17,P17)</f>
        <v/>
      </c>
      <c r="AA17">
        <f>IF(R17="",Q17,R17)</f>
        <v/>
      </c>
      <c r="AB17">
        <f>IF(T17="",S17,T17)</f>
        <v/>
      </c>
    </row>
    <row r="18" ht="30" customHeight="1">
      <c r="B18" s="24" t="n">
        <v>7</v>
      </c>
      <c r="C18" s="25" t="inlineStr">
        <is>
          <t>Cultural differences in the team</t>
        </is>
      </c>
      <c r="D18" s="24" t="inlineStr">
        <is>
          <t>Very low</t>
        </is>
      </c>
      <c r="E18" s="24" t="inlineStr">
        <is>
          <t>Low</t>
        </is>
      </c>
      <c r="F18" s="24" t="inlineStr">
        <is>
          <t>Moderate</t>
        </is>
      </c>
      <c r="G18" s="24" t="inlineStr">
        <is>
          <t>High to very high</t>
        </is>
      </c>
      <c r="I18" s="45">
        <f>IF('Candidate Ratings'!J17="","",'Candidate Ratings'!J17)</f>
        <v/>
      </c>
      <c r="J18" s="46" t="n"/>
      <c r="K18" s="45">
        <f>IF('Candidate Ratings'!K17="","",'Candidate Ratings'!K17)</f>
        <v/>
      </c>
      <c r="L18" s="46" t="n"/>
      <c r="M18" s="45">
        <f>IF('Candidate Ratings'!L17="","",'Candidate Ratings'!L17)</f>
        <v/>
      </c>
      <c r="N18" s="46" t="n"/>
      <c r="O18" s="45">
        <f>IF('Candidate Ratings'!M17="","",'Candidate Ratings'!M17)</f>
        <v/>
      </c>
      <c r="P18" s="46" t="n"/>
      <c r="Q18" s="45">
        <f>IF('Candidate Ratings'!N17="","",'Candidate Ratings'!N17)</f>
        <v/>
      </c>
      <c r="R18" s="46" t="n"/>
      <c r="S18" s="45">
        <f>IF('Candidate Ratings'!O17="","",'Candidate Ratings'!O17)</f>
        <v/>
      </c>
      <c r="T18" s="46" t="n"/>
      <c r="U18" s="47" t="n"/>
      <c r="W18">
        <f>IF(J18="",I18,J18)</f>
        <v/>
      </c>
      <c r="X18">
        <f>IF(L18="",K18,L18)</f>
        <v/>
      </c>
      <c r="Y18">
        <f>IF(N18="",M18,N18)</f>
        <v/>
      </c>
      <c r="Z18">
        <f>IF(P18="",O18,P18)</f>
        <v/>
      </c>
      <c r="AA18">
        <f>IF(R18="",Q18,R18)</f>
        <v/>
      </c>
      <c r="AB18">
        <f>IF(T18="",S18,T18)</f>
        <v/>
      </c>
    </row>
    <row r="19" ht="30" customHeight="1">
      <c r="B19" s="24" t="n">
        <v>8</v>
      </c>
      <c r="C19" s="25" t="inlineStr">
        <is>
          <t>Working-language fluency</t>
        </is>
      </c>
      <c r="D19" s="24" t="inlineStr">
        <is>
          <t>90 to 100 percent</t>
        </is>
      </c>
      <c r="E19" s="24" t="inlineStr">
        <is>
          <t>50 to 89 percent</t>
        </is>
      </c>
      <c r="F19" s="24" t="inlineStr">
        <is>
          <t>20 to 49 percent</t>
        </is>
      </c>
      <c r="G19" s="24" t="inlineStr">
        <is>
          <t>Under 20 percent</t>
        </is>
      </c>
      <c r="I19" s="45">
        <f>IF('Candidate Ratings'!J18="","",'Candidate Ratings'!J18)</f>
        <v/>
      </c>
      <c r="J19" s="46" t="n"/>
      <c r="K19" s="45">
        <f>IF('Candidate Ratings'!K18="","",'Candidate Ratings'!K18)</f>
        <v/>
      </c>
      <c r="L19" s="46" t="n"/>
      <c r="M19" s="45">
        <f>IF('Candidate Ratings'!L18="","",'Candidate Ratings'!L18)</f>
        <v/>
      </c>
      <c r="N19" s="46" t="n"/>
      <c r="O19" s="45">
        <f>IF('Candidate Ratings'!M18="","",'Candidate Ratings'!M18)</f>
        <v/>
      </c>
      <c r="P19" s="46" t="n"/>
      <c r="Q19" s="45">
        <f>IF('Candidate Ratings'!N18="","",'Candidate Ratings'!N18)</f>
        <v/>
      </c>
      <c r="R19" s="46" t="n"/>
      <c r="S19" s="45">
        <f>IF('Candidate Ratings'!O18="","",'Candidate Ratings'!O18)</f>
        <v/>
      </c>
      <c r="T19" s="46" t="n"/>
      <c r="U19" s="47" t="n"/>
      <c r="W19">
        <f>IF(J19="",I19,J19)</f>
        <v/>
      </c>
      <c r="X19">
        <f>IF(L19="",K19,L19)</f>
        <v/>
      </c>
      <c r="Y19">
        <f>IF(N19="",M19,N19)</f>
        <v/>
      </c>
      <c r="Z19">
        <f>IF(P19="",O19,P19)</f>
        <v/>
      </c>
      <c r="AA19">
        <f>IF(R19="",Q19,R19)</f>
        <v/>
      </c>
      <c r="AB19">
        <f>IF(T19="",S19,T19)</f>
        <v/>
      </c>
    </row>
    <row r="20" ht="30" customHeight="1">
      <c r="B20" s="24" t="n">
        <v>9</v>
      </c>
      <c r="C20" s="25" t="inlineStr">
        <is>
          <t>Time zone spread</t>
        </is>
      </c>
      <c r="D20" s="24" t="inlineStr">
        <is>
          <t>Up to 3 hours</t>
        </is>
      </c>
      <c r="E20" s="24" t="inlineStr">
        <is>
          <t>4 to 6 hours</t>
        </is>
      </c>
      <c r="F20" s="24" t="inlineStr">
        <is>
          <t>7 to 9 hours</t>
        </is>
      </c>
      <c r="G20" s="24" t="inlineStr">
        <is>
          <t>More than 9 hours</t>
        </is>
      </c>
      <c r="I20" s="45">
        <f>IF('Candidate Ratings'!J19="","",'Candidate Ratings'!J19)</f>
        <v/>
      </c>
      <c r="J20" s="46" t="n"/>
      <c r="K20" s="45">
        <f>IF('Candidate Ratings'!K19="","",'Candidate Ratings'!K19)</f>
        <v/>
      </c>
      <c r="L20" s="46" t="n"/>
      <c r="M20" s="45">
        <f>IF('Candidate Ratings'!L19="","",'Candidate Ratings'!L19)</f>
        <v/>
      </c>
      <c r="N20" s="46" t="n"/>
      <c r="O20" s="45">
        <f>IF('Candidate Ratings'!M19="","",'Candidate Ratings'!M19)</f>
        <v/>
      </c>
      <c r="P20" s="46" t="n"/>
      <c r="Q20" s="45">
        <f>IF('Candidate Ratings'!N19="","",'Candidate Ratings'!N19)</f>
        <v/>
      </c>
      <c r="R20" s="46" t="n"/>
      <c r="S20" s="45">
        <f>IF('Candidate Ratings'!O19="","",'Candidate Ratings'!O19)</f>
        <v/>
      </c>
      <c r="T20" s="46" t="n"/>
      <c r="U20" s="47" t="n"/>
      <c r="W20">
        <f>IF(J20="",I20,J20)</f>
        <v/>
      </c>
      <c r="X20">
        <f>IF(L20="",K20,L20)</f>
        <v/>
      </c>
      <c r="Y20">
        <f>IF(N20="",M20,N20)</f>
        <v/>
      </c>
      <c r="Z20">
        <f>IF(P20="",O20,P20)</f>
        <v/>
      </c>
      <c r="AA20">
        <f>IF(R20="",Q20,R20)</f>
        <v/>
      </c>
      <c r="AB20">
        <f>IF(T20="",S20,T20)</f>
        <v/>
      </c>
    </row>
    <row r="21">
      <c r="C21" s="9" t="inlineStr">
        <is>
          <t>Subtotal (maximum 20)</t>
        </is>
      </c>
      <c r="I21" s="48">
        <f>'Candidate Ratings'!J20</f>
        <v/>
      </c>
      <c r="J21" s="28">
        <f>IF(COUNT(W16:W20)&lt;5,"",SUM(W16:W20))</f>
        <v/>
      </c>
      <c r="K21" s="48">
        <f>'Candidate Ratings'!K20</f>
        <v/>
      </c>
      <c r="L21" s="28">
        <f>IF(COUNT(X16:X20)&lt;5,"",SUM(X16:X20))</f>
        <v/>
      </c>
      <c r="M21" s="48">
        <f>'Candidate Ratings'!L20</f>
        <v/>
      </c>
      <c r="N21" s="28">
        <f>IF(COUNT(Y16:Y20)&lt;5,"",SUM(Y16:Y20))</f>
        <v/>
      </c>
      <c r="O21" s="48">
        <f>'Candidate Ratings'!M20</f>
        <v/>
      </c>
      <c r="P21" s="28">
        <f>IF(COUNT(Z16:Z20)&lt;5,"",SUM(Z16:Z20))</f>
        <v/>
      </c>
      <c r="Q21" s="48">
        <f>'Candidate Ratings'!N20</f>
        <v/>
      </c>
      <c r="R21" s="28">
        <f>IF(COUNT(AA16:AA20)&lt;5,"",SUM(AA16:AA20))</f>
        <v/>
      </c>
      <c r="S21" s="48">
        <f>'Candidate Ratings'!O20</f>
        <v/>
      </c>
      <c r="T21" s="28">
        <f>IF(COUNT(AB16:AB20)&lt;5,"",SUM(AB16:AB20))</f>
        <v/>
      </c>
    </row>
    <row r="22"/>
    <row r="23">
      <c r="B23" s="22" t="inlineStr">
        <is>
          <t>3. Project Definition Complexity  (factors 10 to 14)</t>
        </is>
      </c>
      <c r="C23" s="23" t="n"/>
      <c r="D23" s="23" t="n"/>
      <c r="E23" s="23" t="n"/>
      <c r="F23" s="23" t="n"/>
      <c r="G23" s="23" t="n"/>
      <c r="I23" s="23" t="n"/>
      <c r="J23" s="23" t="n"/>
      <c r="K23" s="23" t="n"/>
      <c r="L23" s="23" t="n"/>
      <c r="M23" s="23" t="n"/>
      <c r="N23" s="23" t="n"/>
      <c r="O23" s="23" t="n"/>
      <c r="P23" s="23" t="n"/>
      <c r="Q23" s="23" t="n"/>
      <c r="R23" s="23" t="n"/>
      <c r="S23" s="23" t="n"/>
      <c r="T23" s="23" t="n"/>
      <c r="U23" s="23" t="n"/>
    </row>
    <row r="24" ht="30" customHeight="1">
      <c r="B24" s="24" t="n">
        <v>10</v>
      </c>
      <c r="C24" s="25" t="inlineStr">
        <is>
          <t>Agreement on scope</t>
        </is>
      </c>
      <c r="D24" s="24" t="inlineStr">
        <is>
          <t>High to very high</t>
        </is>
      </c>
      <c r="E24" s="24" t="inlineStr">
        <is>
          <t>Moderate</t>
        </is>
      </c>
      <c r="F24" s="24" t="inlineStr">
        <is>
          <t>Low</t>
        </is>
      </c>
      <c r="G24" s="24" t="inlineStr">
        <is>
          <t>Very low</t>
        </is>
      </c>
      <c r="I24" s="45">
        <f>IF('Candidate Ratings'!J23="","",'Candidate Ratings'!J23)</f>
        <v/>
      </c>
      <c r="J24" s="46" t="n"/>
      <c r="K24" s="45">
        <f>IF('Candidate Ratings'!K23="","",'Candidate Ratings'!K23)</f>
        <v/>
      </c>
      <c r="L24" s="46" t="n"/>
      <c r="M24" s="45">
        <f>IF('Candidate Ratings'!L23="","",'Candidate Ratings'!L23)</f>
        <v/>
      </c>
      <c r="N24" s="46" t="n"/>
      <c r="O24" s="45">
        <f>IF('Candidate Ratings'!M23="","",'Candidate Ratings'!M23)</f>
        <v/>
      </c>
      <c r="P24" s="46" t="n"/>
      <c r="Q24" s="45">
        <f>IF('Candidate Ratings'!N23="","",'Candidate Ratings'!N23)</f>
        <v/>
      </c>
      <c r="R24" s="46" t="n"/>
      <c r="S24" s="45">
        <f>IF('Candidate Ratings'!O23="","",'Candidate Ratings'!O23)</f>
        <v/>
      </c>
      <c r="T24" s="46" t="n"/>
      <c r="U24" s="47" t="n"/>
      <c r="W24">
        <f>IF(J24="",I24,J24)</f>
        <v/>
      </c>
      <c r="X24">
        <f>IF(L24="",K24,L24)</f>
        <v/>
      </c>
      <c r="Y24">
        <f>IF(N24="",M24,N24)</f>
        <v/>
      </c>
      <c r="Z24">
        <f>IF(P24="",O24,P24)</f>
        <v/>
      </c>
      <c r="AA24">
        <f>IF(R24="",Q24,R24)</f>
        <v/>
      </c>
      <c r="AB24">
        <f>IF(T24="",S24,T24)</f>
        <v/>
      </c>
    </row>
    <row r="25" ht="30" customHeight="1">
      <c r="B25" s="24" t="n">
        <v>11</v>
      </c>
      <c r="C25" s="25" t="inlineStr">
        <is>
          <t>Scope change</t>
        </is>
      </c>
      <c r="D25" s="24" t="inlineStr">
        <is>
          <t>Very low</t>
        </is>
      </c>
      <c r="E25" s="24" t="inlineStr">
        <is>
          <t>Low</t>
        </is>
      </c>
      <c r="F25" s="24" t="inlineStr">
        <is>
          <t>Moderate</t>
        </is>
      </c>
      <c r="G25" s="24" t="inlineStr">
        <is>
          <t>High to very high</t>
        </is>
      </c>
      <c r="I25" s="45">
        <f>IF('Candidate Ratings'!J24="","",'Candidate Ratings'!J24)</f>
        <v/>
      </c>
      <c r="J25" s="46" t="n"/>
      <c r="K25" s="45">
        <f>IF('Candidate Ratings'!K24="","",'Candidate Ratings'!K24)</f>
        <v/>
      </c>
      <c r="L25" s="46" t="n"/>
      <c r="M25" s="45">
        <f>IF('Candidate Ratings'!L24="","",'Candidate Ratings'!L24)</f>
        <v/>
      </c>
      <c r="N25" s="46" t="n"/>
      <c r="O25" s="45">
        <f>IF('Candidate Ratings'!M24="","",'Candidate Ratings'!M24)</f>
        <v/>
      </c>
      <c r="P25" s="46" t="n"/>
      <c r="Q25" s="45">
        <f>IF('Candidate Ratings'!N24="","",'Candidate Ratings'!N24)</f>
        <v/>
      </c>
      <c r="R25" s="46" t="n"/>
      <c r="S25" s="45">
        <f>IF('Candidate Ratings'!O24="","",'Candidate Ratings'!O24)</f>
        <v/>
      </c>
      <c r="T25" s="46" t="n"/>
      <c r="U25" s="47" t="n"/>
      <c r="W25">
        <f>IF(J25="",I25,J25)</f>
        <v/>
      </c>
      <c r="X25">
        <f>IF(L25="",K25,L25)</f>
        <v/>
      </c>
      <c r="Y25">
        <f>IF(N25="",M25,N25)</f>
        <v/>
      </c>
      <c r="Z25">
        <f>IF(P25="",O25,P25)</f>
        <v/>
      </c>
      <c r="AA25">
        <f>IF(R25="",Q25,R25)</f>
        <v/>
      </c>
      <c r="AB25">
        <f>IF(T25="",S25,T25)</f>
        <v/>
      </c>
    </row>
    <row r="26" ht="30" customHeight="1">
      <c r="B26" s="24" t="n">
        <v>12</v>
      </c>
      <c r="C26" s="25" t="inlineStr">
        <is>
          <t>Clarity of benefits</t>
        </is>
      </c>
      <c r="D26" s="24" t="inlineStr">
        <is>
          <t>Very clear</t>
        </is>
      </c>
      <c r="E26" s="24" t="inlineStr">
        <is>
          <t>Mostly clear</t>
        </is>
      </c>
      <c r="F26" s="24" t="inlineStr">
        <is>
          <t>Partly clear</t>
        </is>
      </c>
      <c r="G26" s="24" t="inlineStr">
        <is>
          <t>Unclear</t>
        </is>
      </c>
      <c r="I26" s="45">
        <f>IF('Candidate Ratings'!J25="","",'Candidate Ratings'!J25)</f>
        <v/>
      </c>
      <c r="J26" s="46" t="n"/>
      <c r="K26" s="45">
        <f>IF('Candidate Ratings'!K25="","",'Candidate Ratings'!K25)</f>
        <v/>
      </c>
      <c r="L26" s="46" t="n"/>
      <c r="M26" s="45">
        <f>IF('Candidate Ratings'!L25="","",'Candidate Ratings'!L25)</f>
        <v/>
      </c>
      <c r="N26" s="46" t="n"/>
      <c r="O26" s="45">
        <f>IF('Candidate Ratings'!M25="","",'Candidate Ratings'!M25)</f>
        <v/>
      </c>
      <c r="P26" s="46" t="n"/>
      <c r="Q26" s="45">
        <f>IF('Candidate Ratings'!N25="","",'Candidate Ratings'!N25)</f>
        <v/>
      </c>
      <c r="R26" s="46" t="n"/>
      <c r="S26" s="45">
        <f>IF('Candidate Ratings'!O25="","",'Candidate Ratings'!O25)</f>
        <v/>
      </c>
      <c r="T26" s="46" t="n"/>
      <c r="U26" s="47" t="n"/>
      <c r="W26">
        <f>IF(J26="",I26,J26)</f>
        <v/>
      </c>
      <c r="X26">
        <f>IF(L26="",K26,L26)</f>
        <v/>
      </c>
      <c r="Y26">
        <f>IF(N26="",M26,N26)</f>
        <v/>
      </c>
      <c r="Z26">
        <f>IF(P26="",O26,P26)</f>
        <v/>
      </c>
      <c r="AA26">
        <f>IF(R26="",Q26,R26)</f>
        <v/>
      </c>
      <c r="AB26">
        <f>IF(T26="",S26,T26)</f>
        <v/>
      </c>
    </row>
    <row r="27" ht="30" customHeight="1">
      <c r="B27" s="24" t="n">
        <v>13</v>
      </c>
      <c r="C27" s="25" t="inlineStr">
        <is>
          <t>Dependence on other projects</t>
        </is>
      </c>
      <c r="D27" s="24" t="inlineStr">
        <is>
          <t>Very low</t>
        </is>
      </c>
      <c r="E27" s="24" t="inlineStr">
        <is>
          <t>Low</t>
        </is>
      </c>
      <c r="F27" s="24" t="inlineStr">
        <is>
          <t>Moderate</t>
        </is>
      </c>
      <c r="G27" s="24" t="inlineStr">
        <is>
          <t>High to very high</t>
        </is>
      </c>
      <c r="I27" s="45">
        <f>IF('Candidate Ratings'!J26="","",'Candidate Ratings'!J26)</f>
        <v/>
      </c>
      <c r="J27" s="46" t="n"/>
      <c r="K27" s="45">
        <f>IF('Candidate Ratings'!K26="","",'Candidate Ratings'!K26)</f>
        <v/>
      </c>
      <c r="L27" s="46" t="n"/>
      <c r="M27" s="45">
        <f>IF('Candidate Ratings'!L26="","",'Candidate Ratings'!L26)</f>
        <v/>
      </c>
      <c r="N27" s="46" t="n"/>
      <c r="O27" s="45">
        <f>IF('Candidate Ratings'!M26="","",'Candidate Ratings'!M26)</f>
        <v/>
      </c>
      <c r="P27" s="46" t="n"/>
      <c r="Q27" s="45">
        <f>IF('Candidate Ratings'!N26="","",'Candidate Ratings'!N26)</f>
        <v/>
      </c>
      <c r="R27" s="46" t="n"/>
      <c r="S27" s="45">
        <f>IF('Candidate Ratings'!O26="","",'Candidate Ratings'!O26)</f>
        <v/>
      </c>
      <c r="T27" s="46" t="n"/>
      <c r="U27" s="47" t="n"/>
      <c r="W27">
        <f>IF(J27="",I27,J27)</f>
        <v/>
      </c>
      <c r="X27">
        <f>IF(L27="",K27,L27)</f>
        <v/>
      </c>
      <c r="Y27">
        <f>IF(N27="",M27,N27)</f>
        <v/>
      </c>
      <c r="Z27">
        <f>IF(P27="",O27,P27)</f>
        <v/>
      </c>
      <c r="AA27">
        <f>IF(R27="",Q27,R27)</f>
        <v/>
      </c>
      <c r="AB27">
        <f>IF(T27="",S27,T27)</f>
        <v/>
      </c>
    </row>
    <row r="28" ht="30" customHeight="1">
      <c r="B28" s="24" t="n">
        <v>14</v>
      </c>
      <c r="C28" s="25" t="inlineStr">
        <is>
          <t>Competing stakeholder interests</t>
        </is>
      </c>
      <c r="D28" s="24" t="inlineStr">
        <is>
          <t>Very low</t>
        </is>
      </c>
      <c r="E28" s="24" t="inlineStr">
        <is>
          <t>Low</t>
        </is>
      </c>
      <c r="F28" s="24" t="inlineStr">
        <is>
          <t>Moderate</t>
        </is>
      </c>
      <c r="G28" s="24" t="inlineStr">
        <is>
          <t>High to very high</t>
        </is>
      </c>
      <c r="I28" s="45">
        <f>IF('Candidate Ratings'!J27="","",'Candidate Ratings'!J27)</f>
        <v/>
      </c>
      <c r="J28" s="46" t="n"/>
      <c r="K28" s="45">
        <f>IF('Candidate Ratings'!K27="","",'Candidate Ratings'!K27)</f>
        <v/>
      </c>
      <c r="L28" s="46" t="n"/>
      <c r="M28" s="45">
        <f>IF('Candidate Ratings'!L27="","",'Candidate Ratings'!L27)</f>
        <v/>
      </c>
      <c r="N28" s="46" t="n"/>
      <c r="O28" s="45">
        <f>IF('Candidate Ratings'!M27="","",'Candidate Ratings'!M27)</f>
        <v/>
      </c>
      <c r="P28" s="46" t="n"/>
      <c r="Q28" s="45">
        <f>IF('Candidate Ratings'!N27="","",'Candidate Ratings'!N27)</f>
        <v/>
      </c>
      <c r="R28" s="46" t="n"/>
      <c r="S28" s="45">
        <f>IF('Candidate Ratings'!O27="","",'Candidate Ratings'!O27)</f>
        <v/>
      </c>
      <c r="T28" s="46" t="n"/>
      <c r="U28" s="47" t="n"/>
      <c r="W28">
        <f>IF(J28="",I28,J28)</f>
        <v/>
      </c>
      <c r="X28">
        <f>IF(L28="",K28,L28)</f>
        <v/>
      </c>
      <c r="Y28">
        <f>IF(N28="",M28,N28)</f>
        <v/>
      </c>
      <c r="Z28">
        <f>IF(P28="",O28,P28)</f>
        <v/>
      </c>
      <c r="AA28">
        <f>IF(R28="",Q28,R28)</f>
        <v/>
      </c>
      <c r="AB28">
        <f>IF(T28="",S28,T28)</f>
        <v/>
      </c>
    </row>
    <row r="29">
      <c r="C29" s="9" t="inlineStr">
        <is>
          <t>Subtotal (maximum 20)</t>
        </is>
      </c>
      <c r="I29" s="48">
        <f>'Candidate Ratings'!J28</f>
        <v/>
      </c>
      <c r="J29" s="28">
        <f>IF(COUNT(W24:W28)&lt;5,"",SUM(W24:W28))</f>
        <v/>
      </c>
      <c r="K29" s="48">
        <f>'Candidate Ratings'!K28</f>
        <v/>
      </c>
      <c r="L29" s="28">
        <f>IF(COUNT(X24:X28)&lt;5,"",SUM(X24:X28))</f>
        <v/>
      </c>
      <c r="M29" s="48">
        <f>'Candidate Ratings'!L28</f>
        <v/>
      </c>
      <c r="N29" s="28">
        <f>IF(COUNT(Y24:Y28)&lt;5,"",SUM(Y24:Y28))</f>
        <v/>
      </c>
      <c r="O29" s="48">
        <f>'Candidate Ratings'!M28</f>
        <v/>
      </c>
      <c r="P29" s="28">
        <f>IF(COUNT(Z24:Z28)&lt;5,"",SUM(Z24:Z28))</f>
        <v/>
      </c>
      <c r="Q29" s="48">
        <f>'Candidate Ratings'!N28</f>
        <v/>
      </c>
      <c r="R29" s="28">
        <f>IF(COUNT(AA24:AA28)&lt;5,"",SUM(AA24:AA28))</f>
        <v/>
      </c>
      <c r="S29" s="48">
        <f>'Candidate Ratings'!O28</f>
        <v/>
      </c>
      <c r="T29" s="28">
        <f>IF(COUNT(AB24:AB28)&lt;5,"",SUM(AB24:AB28))</f>
        <v/>
      </c>
    </row>
    <row r="30"/>
    <row r="31">
      <c r="B31" s="22" t="inlineStr">
        <is>
          <t>4. Project Delivery Complexity  (factors 15 to 21)</t>
        </is>
      </c>
      <c r="C31" s="23" t="n"/>
      <c r="D31" s="23" t="n"/>
      <c r="E31" s="23" t="n"/>
      <c r="F31" s="23" t="n"/>
      <c r="G31" s="23" t="n"/>
      <c r="I31" s="23" t="n"/>
      <c r="J31" s="23" t="n"/>
      <c r="K31" s="23" t="n"/>
      <c r="L31" s="23" t="n"/>
      <c r="M31" s="23" t="n"/>
      <c r="N31" s="23" t="n"/>
      <c r="O31" s="23" t="n"/>
      <c r="P31" s="23" t="n"/>
      <c r="Q31" s="23" t="n"/>
      <c r="R31" s="23" t="n"/>
      <c r="S31" s="23" t="n"/>
      <c r="T31" s="23" t="n"/>
      <c r="U31" s="23" t="n"/>
    </row>
    <row r="32" ht="30" customHeight="1">
      <c r="B32" s="24" t="n">
        <v>15</v>
      </c>
      <c r="C32" s="25" t="inlineStr">
        <is>
          <t>Organizational change required</t>
        </is>
      </c>
      <c r="D32" s="24" t="inlineStr">
        <is>
          <t>Very low to low</t>
        </is>
      </c>
      <c r="E32" s="24" t="inlineStr">
        <is>
          <t>Moderate</t>
        </is>
      </c>
      <c r="F32" s="24" t="inlineStr">
        <is>
          <t>High</t>
        </is>
      </c>
      <c r="G32" s="24" t="inlineStr">
        <is>
          <t>Very high</t>
        </is>
      </c>
      <c r="I32" s="45">
        <f>IF('Candidate Ratings'!J31="","",'Candidate Ratings'!J31)</f>
        <v/>
      </c>
      <c r="J32" s="46" t="n"/>
      <c r="K32" s="45">
        <f>IF('Candidate Ratings'!K31="","",'Candidate Ratings'!K31)</f>
        <v/>
      </c>
      <c r="L32" s="46" t="n"/>
      <c r="M32" s="45">
        <f>IF('Candidate Ratings'!L31="","",'Candidate Ratings'!L31)</f>
        <v/>
      </c>
      <c r="N32" s="46" t="n"/>
      <c r="O32" s="45">
        <f>IF('Candidate Ratings'!M31="","",'Candidate Ratings'!M31)</f>
        <v/>
      </c>
      <c r="P32" s="46" t="n"/>
      <c r="Q32" s="45">
        <f>IF('Candidate Ratings'!N31="","",'Candidate Ratings'!N31)</f>
        <v/>
      </c>
      <c r="R32" s="46" t="n"/>
      <c r="S32" s="45">
        <f>IF('Candidate Ratings'!O31="","",'Candidate Ratings'!O31)</f>
        <v/>
      </c>
      <c r="T32" s="46" t="n"/>
      <c r="U32" s="47" t="n"/>
      <c r="W32">
        <f>IF(J32="",I32,J32)</f>
        <v/>
      </c>
      <c r="X32">
        <f>IF(L32="",K32,L32)</f>
        <v/>
      </c>
      <c r="Y32">
        <f>IF(N32="",M32,N32)</f>
        <v/>
      </c>
      <c r="Z32">
        <f>IF(P32="",O32,P32)</f>
        <v/>
      </c>
      <c r="AA32">
        <f>IF(R32="",Q32,R32)</f>
        <v/>
      </c>
      <c r="AB32">
        <f>IF(T32="",S32,T32)</f>
        <v/>
      </c>
    </row>
    <row r="33" ht="30" customHeight="1">
      <c r="B33" s="24" t="n">
        <v>16</v>
      </c>
      <c r="C33" s="25" t="inlineStr">
        <is>
          <t>Effect on other work</t>
        </is>
      </c>
      <c r="D33" s="24" t="inlineStr">
        <is>
          <t>Very low</t>
        </is>
      </c>
      <c r="E33" s="24" t="inlineStr">
        <is>
          <t>Low</t>
        </is>
      </c>
      <c r="F33" s="24" t="inlineStr">
        <is>
          <t>Moderate</t>
        </is>
      </c>
      <c r="G33" s="24" t="inlineStr">
        <is>
          <t>High to very high</t>
        </is>
      </c>
      <c r="I33" s="45">
        <f>IF('Candidate Ratings'!J32="","",'Candidate Ratings'!J32)</f>
        <v/>
      </c>
      <c r="J33" s="46" t="n"/>
      <c r="K33" s="45">
        <f>IF('Candidate Ratings'!K32="","",'Candidate Ratings'!K32)</f>
        <v/>
      </c>
      <c r="L33" s="46" t="n"/>
      <c r="M33" s="45">
        <f>IF('Candidate Ratings'!L32="","",'Candidate Ratings'!L32)</f>
        <v/>
      </c>
      <c r="N33" s="46" t="n"/>
      <c r="O33" s="45">
        <f>IF('Candidate Ratings'!M32="","",'Candidate Ratings'!M32)</f>
        <v/>
      </c>
      <c r="P33" s="46" t="n"/>
      <c r="Q33" s="45">
        <f>IF('Candidate Ratings'!N32="","",'Candidate Ratings'!N32)</f>
        <v/>
      </c>
      <c r="R33" s="46" t="n"/>
      <c r="S33" s="45">
        <f>IF('Candidate Ratings'!O32="","",'Candidate Ratings'!O32)</f>
        <v/>
      </c>
      <c r="T33" s="46" t="n"/>
      <c r="U33" s="47" t="n"/>
      <c r="W33">
        <f>IF(J33="",I33,J33)</f>
        <v/>
      </c>
      <c r="X33">
        <f>IF(L33="",K33,L33)</f>
        <v/>
      </c>
      <c r="Y33">
        <f>IF(N33="",M33,N33)</f>
        <v/>
      </c>
      <c r="Z33">
        <f>IF(P33="",O33,P33)</f>
        <v/>
      </c>
      <c r="AA33">
        <f>IF(R33="",Q33,R33)</f>
        <v/>
      </c>
      <c r="AB33">
        <f>IF(T33="",S33,T33)</f>
        <v/>
      </c>
    </row>
    <row r="34" ht="30" customHeight="1">
      <c r="B34" s="24" t="n">
        <v>17</v>
      </c>
      <c r="C34" s="25" t="inlineStr">
        <is>
          <t>Innovation required</t>
        </is>
      </c>
      <c r="D34" s="24" t="inlineStr">
        <is>
          <t>Very low</t>
        </is>
      </c>
      <c r="E34" s="24" t="inlineStr">
        <is>
          <t>Low</t>
        </is>
      </c>
      <c r="F34" s="24" t="inlineStr">
        <is>
          <t>Moderate</t>
        </is>
      </c>
      <c r="G34" s="24" t="inlineStr">
        <is>
          <t>High to very high</t>
        </is>
      </c>
      <c r="I34" s="45">
        <f>IF('Candidate Ratings'!J33="","",'Candidate Ratings'!J33)</f>
        <v/>
      </c>
      <c r="J34" s="46" t="n"/>
      <c r="K34" s="45">
        <f>IF('Candidate Ratings'!K33="","",'Candidate Ratings'!K33)</f>
        <v/>
      </c>
      <c r="L34" s="46" t="n"/>
      <c r="M34" s="45">
        <f>IF('Candidate Ratings'!L33="","",'Candidate Ratings'!L33)</f>
        <v/>
      </c>
      <c r="N34" s="46" t="n"/>
      <c r="O34" s="45">
        <f>IF('Candidate Ratings'!M33="","",'Candidate Ratings'!M33)</f>
        <v/>
      </c>
      <c r="P34" s="46" t="n"/>
      <c r="Q34" s="45">
        <f>IF('Candidate Ratings'!N33="","",'Candidate Ratings'!N33)</f>
        <v/>
      </c>
      <c r="R34" s="46" t="n"/>
      <c r="S34" s="45">
        <f>IF('Candidate Ratings'!O33="","",'Candidate Ratings'!O33)</f>
        <v/>
      </c>
      <c r="T34" s="46" t="n"/>
      <c r="U34" s="47" t="n"/>
      <c r="W34">
        <f>IF(J34="",I34,J34)</f>
        <v/>
      </c>
      <c r="X34">
        <f>IF(L34="",K34,L34)</f>
        <v/>
      </c>
      <c r="Y34">
        <f>IF(N34="",M34,N34)</f>
        <v/>
      </c>
      <c r="Z34">
        <f>IF(P34="",O34,P34)</f>
        <v/>
      </c>
      <c r="AA34">
        <f>IF(R34="",Q34,R34)</f>
        <v/>
      </c>
      <c r="AB34">
        <f>IF(T34="",S34,T34)</f>
        <v/>
      </c>
    </row>
    <row r="35" ht="30" customHeight="1">
      <c r="B35" s="24" t="n">
        <v>18</v>
      </c>
      <c r="C35" s="25" t="inlineStr">
        <is>
          <t>Familiarity of methods</t>
        </is>
      </c>
      <c r="D35" s="24" t="inlineStr">
        <is>
          <t>All or nearly all known</t>
        </is>
      </c>
      <c r="E35" s="24" t="inlineStr">
        <is>
          <t>Many known</t>
        </is>
      </c>
      <c r="F35" s="24" t="inlineStr">
        <is>
          <t>Some known</t>
        </is>
      </c>
      <c r="G35" s="24" t="inlineStr">
        <is>
          <t>Few known</t>
        </is>
      </c>
      <c r="I35" s="45">
        <f>IF('Candidate Ratings'!J34="","",'Candidate Ratings'!J34)</f>
        <v/>
      </c>
      <c r="J35" s="46" t="n"/>
      <c r="K35" s="45">
        <f>IF('Candidate Ratings'!K34="","",'Candidate Ratings'!K34)</f>
        <v/>
      </c>
      <c r="L35" s="46" t="n"/>
      <c r="M35" s="45">
        <f>IF('Candidate Ratings'!L34="","",'Candidate Ratings'!L34)</f>
        <v/>
      </c>
      <c r="N35" s="46" t="n"/>
      <c r="O35" s="45">
        <f>IF('Candidate Ratings'!M34="","",'Candidate Ratings'!M34)</f>
        <v/>
      </c>
      <c r="P35" s="46" t="n"/>
      <c r="Q35" s="45">
        <f>IF('Candidate Ratings'!N34="","",'Candidate Ratings'!N34)</f>
        <v/>
      </c>
      <c r="R35" s="46" t="n"/>
      <c r="S35" s="45">
        <f>IF('Candidate Ratings'!O34="","",'Candidate Ratings'!O34)</f>
        <v/>
      </c>
      <c r="T35" s="46" t="n"/>
      <c r="U35" s="47" t="n"/>
      <c r="W35">
        <f>IF(J35="",I35,J35)</f>
        <v/>
      </c>
      <c r="X35">
        <f>IF(L35="",K35,L35)</f>
        <v/>
      </c>
      <c r="Y35">
        <f>IF(N35="",M35,N35)</f>
        <v/>
      </c>
      <c r="Z35">
        <f>IF(P35="",O35,P35)</f>
        <v/>
      </c>
      <c r="AA35">
        <f>IF(R35="",Q35,R35)</f>
        <v/>
      </c>
      <c r="AB35">
        <f>IF(T35="",S35,T35)</f>
        <v/>
      </c>
    </row>
    <row r="36" ht="30" customHeight="1">
      <c r="B36" s="24" t="n">
        <v>19</v>
      </c>
      <c r="C36" s="25" t="inlineStr">
        <is>
          <t>Constraints on risk responses</t>
        </is>
      </c>
      <c r="D36" s="24" t="inlineStr">
        <is>
          <t>Very low</t>
        </is>
      </c>
      <c r="E36" s="24" t="inlineStr">
        <is>
          <t>Low</t>
        </is>
      </c>
      <c r="F36" s="24" t="inlineStr">
        <is>
          <t>Moderate</t>
        </is>
      </c>
      <c r="G36" s="24" t="inlineStr">
        <is>
          <t>High to very high</t>
        </is>
      </c>
      <c r="I36" s="45">
        <f>IF('Candidate Ratings'!J35="","",'Candidate Ratings'!J35)</f>
        <v/>
      </c>
      <c r="J36" s="46" t="n"/>
      <c r="K36" s="45">
        <f>IF('Candidate Ratings'!K35="","",'Candidate Ratings'!K35)</f>
        <v/>
      </c>
      <c r="L36" s="46" t="n"/>
      <c r="M36" s="45">
        <f>IF('Candidate Ratings'!L35="","",'Candidate Ratings'!L35)</f>
        <v/>
      </c>
      <c r="N36" s="46" t="n"/>
      <c r="O36" s="45">
        <f>IF('Candidate Ratings'!M35="","",'Candidate Ratings'!M35)</f>
        <v/>
      </c>
      <c r="P36" s="46" t="n"/>
      <c r="Q36" s="45">
        <f>IF('Candidate Ratings'!N35="","",'Candidate Ratings'!N35)</f>
        <v/>
      </c>
      <c r="R36" s="46" t="n"/>
      <c r="S36" s="45">
        <f>IF('Candidate Ratings'!O35="","",'Candidate Ratings'!O35)</f>
        <v/>
      </c>
      <c r="T36" s="46" t="n"/>
      <c r="U36" s="47" t="n"/>
      <c r="W36">
        <f>IF(J36="",I36,J36)</f>
        <v/>
      </c>
      <c r="X36">
        <f>IF(L36="",K36,L36)</f>
        <v/>
      </c>
      <c r="Y36">
        <f>IF(N36="",M36,N36)</f>
        <v/>
      </c>
      <c r="Z36">
        <f>IF(P36="",O36,P36)</f>
        <v/>
      </c>
      <c r="AA36">
        <f>IF(R36="",Q36,R36)</f>
        <v/>
      </c>
      <c r="AB36">
        <f>IF(T36="",S36,T36)</f>
        <v/>
      </c>
    </row>
    <row r="37" ht="30" customHeight="1">
      <c r="B37" s="24" t="n">
        <v>20</v>
      </c>
      <c r="C37" s="25" t="inlineStr">
        <is>
          <t>Access to resources</t>
        </is>
      </c>
      <c r="D37" s="24" t="inlineStr">
        <is>
          <t>Almost always</t>
        </is>
      </c>
      <c r="E37" s="24" t="inlineStr">
        <is>
          <t>Usually</t>
        </is>
      </c>
      <c r="F37" s="24" t="inlineStr">
        <is>
          <t>Sometimes</t>
        </is>
      </c>
      <c r="G37" s="24" t="inlineStr">
        <is>
          <t>Rarely</t>
        </is>
      </c>
      <c r="I37" s="45">
        <f>IF('Candidate Ratings'!J36="","",'Candidate Ratings'!J36)</f>
        <v/>
      </c>
      <c r="J37" s="46" t="n"/>
      <c r="K37" s="45">
        <f>IF('Candidate Ratings'!K36="","",'Candidate Ratings'!K36)</f>
        <v/>
      </c>
      <c r="L37" s="46" t="n"/>
      <c r="M37" s="45">
        <f>IF('Candidate Ratings'!L36="","",'Candidate Ratings'!L36)</f>
        <v/>
      </c>
      <c r="N37" s="46" t="n"/>
      <c r="O37" s="45">
        <f>IF('Candidate Ratings'!M36="","",'Candidate Ratings'!M36)</f>
        <v/>
      </c>
      <c r="P37" s="46" t="n"/>
      <c r="Q37" s="45">
        <f>IF('Candidate Ratings'!N36="","",'Candidate Ratings'!N36)</f>
        <v/>
      </c>
      <c r="R37" s="46" t="n"/>
      <c r="S37" s="45">
        <f>IF('Candidate Ratings'!O36="","",'Candidate Ratings'!O36)</f>
        <v/>
      </c>
      <c r="T37" s="46" t="n"/>
      <c r="U37" s="47" t="n"/>
      <c r="W37">
        <f>IF(J37="",I37,J37)</f>
        <v/>
      </c>
      <c r="X37">
        <f>IF(L37="",K37,L37)</f>
        <v/>
      </c>
      <c r="Y37">
        <f>IF(N37="",M37,N37)</f>
        <v/>
      </c>
      <c r="Z37">
        <f>IF(P37="",O37,P37)</f>
        <v/>
      </c>
      <c r="AA37">
        <f>IF(R37="",Q37,R37)</f>
        <v/>
      </c>
      <c r="AB37">
        <f>IF(T37="",S37,T37)</f>
        <v/>
      </c>
    </row>
    <row r="38" ht="30" customHeight="1">
      <c r="B38" s="24" t="n">
        <v>21</v>
      </c>
      <c r="C38" s="25" t="inlineStr">
        <is>
          <t>Contracted work</t>
        </is>
      </c>
      <c r="D38" s="24" t="inlineStr">
        <is>
          <t>Simple or none</t>
        </is>
      </c>
      <c r="E38" s="24" t="inlineStr">
        <is>
          <t>A few demanding</t>
        </is>
      </c>
      <c r="F38" s="24" t="inlineStr">
        <is>
          <t>Several demanding</t>
        </is>
      </c>
      <c r="G38" s="24" t="inlineStr">
        <is>
          <t>Many demanding</t>
        </is>
      </c>
      <c r="I38" s="45">
        <f>IF('Candidate Ratings'!J37="","",'Candidate Ratings'!J37)</f>
        <v/>
      </c>
      <c r="J38" s="46" t="n"/>
      <c r="K38" s="45">
        <f>IF('Candidate Ratings'!K37="","",'Candidate Ratings'!K37)</f>
        <v/>
      </c>
      <c r="L38" s="46" t="n"/>
      <c r="M38" s="45">
        <f>IF('Candidate Ratings'!L37="","",'Candidate Ratings'!L37)</f>
        <v/>
      </c>
      <c r="N38" s="46" t="n"/>
      <c r="O38" s="45">
        <f>IF('Candidate Ratings'!M37="","",'Candidate Ratings'!M37)</f>
        <v/>
      </c>
      <c r="P38" s="46" t="n"/>
      <c r="Q38" s="45">
        <f>IF('Candidate Ratings'!N37="","",'Candidate Ratings'!N37)</f>
        <v/>
      </c>
      <c r="R38" s="46" t="n"/>
      <c r="S38" s="45">
        <f>IF('Candidate Ratings'!O37="","",'Candidate Ratings'!O37)</f>
        <v/>
      </c>
      <c r="T38" s="46" t="n"/>
      <c r="U38" s="47" t="n"/>
      <c r="W38">
        <f>IF(J38="",I38,J38)</f>
        <v/>
      </c>
      <c r="X38">
        <f>IF(L38="",K38,L38)</f>
        <v/>
      </c>
      <c r="Y38">
        <f>IF(N38="",M38,N38)</f>
        <v/>
      </c>
      <c r="Z38">
        <f>IF(P38="",O38,P38)</f>
        <v/>
      </c>
      <c r="AA38">
        <f>IF(R38="",Q38,R38)</f>
        <v/>
      </c>
      <c r="AB38">
        <f>IF(T38="",S38,T38)</f>
        <v/>
      </c>
    </row>
    <row r="39">
      <c r="C39" s="9" t="inlineStr">
        <is>
          <t>Subtotal (maximum 28)</t>
        </is>
      </c>
      <c r="I39" s="48">
        <f>'Candidate Ratings'!J38</f>
        <v/>
      </c>
      <c r="J39" s="28">
        <f>IF(COUNT(W32:W38)&lt;7,"",SUM(W32:W38))</f>
        <v/>
      </c>
      <c r="K39" s="48">
        <f>'Candidate Ratings'!K38</f>
        <v/>
      </c>
      <c r="L39" s="28">
        <f>IF(COUNT(X32:X38)&lt;7,"",SUM(X32:X38))</f>
        <v/>
      </c>
      <c r="M39" s="48">
        <f>'Candidate Ratings'!L38</f>
        <v/>
      </c>
      <c r="N39" s="28">
        <f>IF(COUNT(Y32:Y38)&lt;7,"",SUM(Y32:Y38))</f>
        <v/>
      </c>
      <c r="O39" s="48">
        <f>'Candidate Ratings'!M38</f>
        <v/>
      </c>
      <c r="P39" s="28">
        <f>IF(COUNT(Z32:Z38)&lt;7,"",SUM(Z32:Z38))</f>
        <v/>
      </c>
      <c r="Q39" s="48">
        <f>'Candidate Ratings'!N38</f>
        <v/>
      </c>
      <c r="R39" s="28">
        <f>IF(COUNT(AA32:AA38)&lt;7,"",SUM(AA32:AA38))</f>
        <v/>
      </c>
      <c r="S39" s="48">
        <f>'Candidate Ratings'!O38</f>
        <v/>
      </c>
      <c r="T39" s="28">
        <f>IF(COUNT(AB32:AB38)&lt;7,"",SUM(AB32:AB38))</f>
        <v/>
      </c>
    </row>
    <row r="40"/>
    <row r="41">
      <c r="B41" s="22" t="inlineStr">
        <is>
          <t>5. Environmental &amp; Systemic Complexity  (factors 22 to 29)</t>
        </is>
      </c>
      <c r="C41" s="23" t="n"/>
      <c r="D41" s="23" t="n"/>
      <c r="E41" s="23" t="n"/>
      <c r="F41" s="23" t="n"/>
      <c r="G41" s="23" t="n"/>
      <c r="I41" s="23" t="n"/>
      <c r="J41" s="23" t="n"/>
      <c r="K41" s="23" t="n"/>
      <c r="L41" s="23" t="n"/>
      <c r="M41" s="23" t="n"/>
      <c r="N41" s="23" t="n"/>
      <c r="O41" s="23" t="n"/>
      <c r="P41" s="23" t="n"/>
      <c r="Q41" s="23" t="n"/>
      <c r="R41" s="23" t="n"/>
      <c r="S41" s="23" t="n"/>
      <c r="T41" s="23" t="n"/>
      <c r="U41" s="23" t="n"/>
    </row>
    <row r="42" ht="30" customHeight="1">
      <c r="B42" s="24" t="n">
        <v>22</v>
      </c>
      <c r="C42" s="25" t="inlineStr">
        <is>
          <t>Physical climate exposure</t>
        </is>
      </c>
      <c r="D42" s="24" t="inlineStr">
        <is>
          <t>Very low</t>
        </is>
      </c>
      <c r="E42" s="24" t="inlineStr">
        <is>
          <t>Low</t>
        </is>
      </c>
      <c r="F42" s="24" t="inlineStr">
        <is>
          <t>Moderate</t>
        </is>
      </c>
      <c r="G42" s="24" t="inlineStr">
        <is>
          <t>High to very high</t>
        </is>
      </c>
      <c r="I42" s="45">
        <f>IF('Candidate Ratings'!J41="","",'Candidate Ratings'!J41)</f>
        <v/>
      </c>
      <c r="J42" s="46" t="n"/>
      <c r="K42" s="45">
        <f>IF('Candidate Ratings'!K41="","",'Candidate Ratings'!K41)</f>
        <v/>
      </c>
      <c r="L42" s="46" t="n"/>
      <c r="M42" s="45">
        <f>IF('Candidate Ratings'!L41="","",'Candidate Ratings'!L41)</f>
        <v/>
      </c>
      <c r="N42" s="46" t="n"/>
      <c r="O42" s="45">
        <f>IF('Candidate Ratings'!M41="","",'Candidate Ratings'!M41)</f>
        <v/>
      </c>
      <c r="P42" s="46" t="n"/>
      <c r="Q42" s="45">
        <f>IF('Candidate Ratings'!N41="","",'Candidate Ratings'!N41)</f>
        <v/>
      </c>
      <c r="R42" s="46" t="n"/>
      <c r="S42" s="45">
        <f>IF('Candidate Ratings'!O41="","",'Candidate Ratings'!O41)</f>
        <v/>
      </c>
      <c r="T42" s="46" t="n"/>
      <c r="U42" s="47" t="n"/>
      <c r="W42">
        <f>IF(J42="",I42,J42)</f>
        <v/>
      </c>
      <c r="X42">
        <f>IF(L42="",K42,L42)</f>
        <v/>
      </c>
      <c r="Y42">
        <f>IF(N42="",M42,N42)</f>
        <v/>
      </c>
      <c r="Z42">
        <f>IF(P42="",O42,P42)</f>
        <v/>
      </c>
      <c r="AA42">
        <f>IF(R42="",Q42,R42)</f>
        <v/>
      </c>
      <c r="AB42">
        <f>IF(T42="",S42,T42)</f>
        <v/>
      </c>
    </row>
    <row r="43" ht="30" customHeight="1">
      <c r="B43" s="24" t="n">
        <v>23</v>
      </c>
      <c r="C43" s="25" t="inlineStr">
        <is>
          <t>Regulatory and transition volatility</t>
        </is>
      </c>
      <c r="D43" s="24" t="inlineStr">
        <is>
          <t>Very low</t>
        </is>
      </c>
      <c r="E43" s="24" t="inlineStr">
        <is>
          <t>Low</t>
        </is>
      </c>
      <c r="F43" s="24" t="inlineStr">
        <is>
          <t>Moderate</t>
        </is>
      </c>
      <c r="G43" s="24" t="inlineStr">
        <is>
          <t>High to very high</t>
        </is>
      </c>
      <c r="I43" s="45">
        <f>IF('Candidate Ratings'!J42="","",'Candidate Ratings'!J42)</f>
        <v/>
      </c>
      <c r="J43" s="46" t="n"/>
      <c r="K43" s="45">
        <f>IF('Candidate Ratings'!K42="","",'Candidate Ratings'!K42)</f>
        <v/>
      </c>
      <c r="L43" s="46" t="n"/>
      <c r="M43" s="45">
        <f>IF('Candidate Ratings'!L42="","",'Candidate Ratings'!L42)</f>
        <v/>
      </c>
      <c r="N43" s="46" t="n"/>
      <c r="O43" s="45">
        <f>IF('Candidate Ratings'!M42="","",'Candidate Ratings'!M42)</f>
        <v/>
      </c>
      <c r="P43" s="46" t="n"/>
      <c r="Q43" s="45">
        <f>IF('Candidate Ratings'!N42="","",'Candidate Ratings'!N42)</f>
        <v/>
      </c>
      <c r="R43" s="46" t="n"/>
      <c r="S43" s="45">
        <f>IF('Candidate Ratings'!O42="","",'Candidate Ratings'!O42)</f>
        <v/>
      </c>
      <c r="T43" s="46" t="n"/>
      <c r="U43" s="47" t="n"/>
      <c r="W43">
        <f>IF(J43="",I43,J43)</f>
        <v/>
      </c>
      <c r="X43">
        <f>IF(L43="",K43,L43)</f>
        <v/>
      </c>
      <c r="Y43">
        <f>IF(N43="",M43,N43)</f>
        <v/>
      </c>
      <c r="Z43">
        <f>IF(P43="",O43,P43)</f>
        <v/>
      </c>
      <c r="AA43">
        <f>IF(R43="",Q43,R43)</f>
        <v/>
      </c>
      <c r="AB43">
        <f>IF(T43="",S43,T43)</f>
        <v/>
      </c>
    </row>
    <row r="44" ht="30" customHeight="1">
      <c r="B44" s="24" t="n">
        <v>24</v>
      </c>
      <c r="C44" s="25" t="inlineStr">
        <is>
          <t>Geopolitical and supply-chain exposure</t>
        </is>
      </c>
      <c r="D44" s="24" t="inlineStr">
        <is>
          <t>Very low</t>
        </is>
      </c>
      <c r="E44" s="24" t="inlineStr">
        <is>
          <t>Low</t>
        </is>
      </c>
      <c r="F44" s="24" t="inlineStr">
        <is>
          <t>Moderate</t>
        </is>
      </c>
      <c r="G44" s="24" t="inlineStr">
        <is>
          <t>High to very high</t>
        </is>
      </c>
      <c r="I44" s="45">
        <f>IF('Candidate Ratings'!J43="","",'Candidate Ratings'!J43)</f>
        <v/>
      </c>
      <c r="J44" s="46" t="n"/>
      <c r="K44" s="45">
        <f>IF('Candidate Ratings'!K43="","",'Candidate Ratings'!K43)</f>
        <v/>
      </c>
      <c r="L44" s="46" t="n"/>
      <c r="M44" s="45">
        <f>IF('Candidate Ratings'!L43="","",'Candidate Ratings'!L43)</f>
        <v/>
      </c>
      <c r="N44" s="46" t="n"/>
      <c r="O44" s="45">
        <f>IF('Candidate Ratings'!M43="","",'Candidate Ratings'!M43)</f>
        <v/>
      </c>
      <c r="P44" s="46" t="n"/>
      <c r="Q44" s="45">
        <f>IF('Candidate Ratings'!N43="","",'Candidate Ratings'!N43)</f>
        <v/>
      </c>
      <c r="R44" s="46" t="n"/>
      <c r="S44" s="45">
        <f>IF('Candidate Ratings'!O43="","",'Candidate Ratings'!O43)</f>
        <v/>
      </c>
      <c r="T44" s="46" t="n"/>
      <c r="U44" s="47" t="n"/>
      <c r="W44">
        <f>IF(J44="",I44,J44)</f>
        <v/>
      </c>
      <c r="X44">
        <f>IF(L44="",K44,L44)</f>
        <v/>
      </c>
      <c r="Y44">
        <f>IF(N44="",M44,N44)</f>
        <v/>
      </c>
      <c r="Z44">
        <f>IF(P44="",O44,P44)</f>
        <v/>
      </c>
      <c r="AA44">
        <f>IF(R44="",Q44,R44)</f>
        <v/>
      </c>
      <c r="AB44">
        <f>IF(T44="",S44,T44)</f>
        <v/>
      </c>
    </row>
    <row r="45" ht="30" customHeight="1">
      <c r="B45" s="24" t="n">
        <v>25</v>
      </c>
      <c r="C45" s="25" t="inlineStr">
        <is>
          <t>Information environment and social license</t>
        </is>
      </c>
      <c r="D45" s="24" t="inlineStr">
        <is>
          <t>Very low</t>
        </is>
      </c>
      <c r="E45" s="24" t="inlineStr">
        <is>
          <t>Low</t>
        </is>
      </c>
      <c r="F45" s="24" t="inlineStr">
        <is>
          <t>Moderate</t>
        </is>
      </c>
      <c r="G45" s="24" t="inlineStr">
        <is>
          <t>High to very high</t>
        </is>
      </c>
      <c r="I45" s="45">
        <f>IF('Candidate Ratings'!J44="","",'Candidate Ratings'!J44)</f>
        <v/>
      </c>
      <c r="J45" s="46" t="n"/>
      <c r="K45" s="45">
        <f>IF('Candidate Ratings'!K44="","",'Candidate Ratings'!K44)</f>
        <v/>
      </c>
      <c r="L45" s="46" t="n"/>
      <c r="M45" s="45">
        <f>IF('Candidate Ratings'!L44="","",'Candidate Ratings'!L44)</f>
        <v/>
      </c>
      <c r="N45" s="46" t="n"/>
      <c r="O45" s="45">
        <f>IF('Candidate Ratings'!M44="","",'Candidate Ratings'!M44)</f>
        <v/>
      </c>
      <c r="P45" s="46" t="n"/>
      <c r="Q45" s="45">
        <f>IF('Candidate Ratings'!N44="","",'Candidate Ratings'!N44)</f>
        <v/>
      </c>
      <c r="R45" s="46" t="n"/>
      <c r="S45" s="45">
        <f>IF('Candidate Ratings'!O44="","",'Candidate Ratings'!O44)</f>
        <v/>
      </c>
      <c r="T45" s="46" t="n"/>
      <c r="U45" s="47" t="n"/>
      <c r="W45">
        <f>IF(J45="",I45,J45)</f>
        <v/>
      </c>
      <c r="X45">
        <f>IF(L45="",K45,L45)</f>
        <v/>
      </c>
      <c r="Y45">
        <f>IF(N45="",M45,N45)</f>
        <v/>
      </c>
      <c r="Z45">
        <f>IF(P45="",O45,P45)</f>
        <v/>
      </c>
      <c r="AA45">
        <f>IF(R45="",Q45,R45)</f>
        <v/>
      </c>
      <c r="AB45">
        <f>IF(T45="",S45,T45)</f>
        <v/>
      </c>
    </row>
    <row r="46" ht="30" customHeight="1">
      <c r="B46" s="24" t="n">
        <v>26</v>
      </c>
      <c r="C46" s="25" t="inlineStr">
        <is>
          <t>Technology and AI volatility</t>
        </is>
      </c>
      <c r="D46" s="24" t="inlineStr">
        <is>
          <t>Very low</t>
        </is>
      </c>
      <c r="E46" s="24" t="inlineStr">
        <is>
          <t>Low</t>
        </is>
      </c>
      <c r="F46" s="24" t="inlineStr">
        <is>
          <t>Moderate</t>
        </is>
      </c>
      <c r="G46" s="24" t="inlineStr">
        <is>
          <t>High to very high</t>
        </is>
      </c>
      <c r="I46" s="45">
        <f>IF('Candidate Ratings'!J45="","",'Candidate Ratings'!J45)</f>
        <v/>
      </c>
      <c r="J46" s="46" t="n"/>
      <c r="K46" s="45">
        <f>IF('Candidate Ratings'!K45="","",'Candidate Ratings'!K45)</f>
        <v/>
      </c>
      <c r="L46" s="46" t="n"/>
      <c r="M46" s="45">
        <f>IF('Candidate Ratings'!L45="","",'Candidate Ratings'!L45)</f>
        <v/>
      </c>
      <c r="N46" s="46" t="n"/>
      <c r="O46" s="45">
        <f>IF('Candidate Ratings'!M45="","",'Candidate Ratings'!M45)</f>
        <v/>
      </c>
      <c r="P46" s="46" t="n"/>
      <c r="Q46" s="45">
        <f>IF('Candidate Ratings'!N45="","",'Candidate Ratings'!N45)</f>
        <v/>
      </c>
      <c r="R46" s="46" t="n"/>
      <c r="S46" s="45">
        <f>IF('Candidate Ratings'!O45="","",'Candidate Ratings'!O45)</f>
        <v/>
      </c>
      <c r="T46" s="46" t="n"/>
      <c r="U46" s="47" t="n"/>
      <c r="W46">
        <f>IF(J46="",I46,J46)</f>
        <v/>
      </c>
      <c r="X46">
        <f>IF(L46="",K46,L46)</f>
        <v/>
      </c>
      <c r="Y46">
        <f>IF(N46="",M46,N46)</f>
        <v/>
      </c>
      <c r="Z46">
        <f>IF(P46="",O46,P46)</f>
        <v/>
      </c>
      <c r="AA46">
        <f>IF(R46="",Q46,R46)</f>
        <v/>
      </c>
      <c r="AB46">
        <f>IF(T46="",S46,T46)</f>
        <v/>
      </c>
    </row>
    <row r="47" ht="30" customHeight="1">
      <c r="B47" s="24" t="n">
        <v>27</v>
      </c>
      <c r="C47" s="25" t="inlineStr">
        <is>
          <t>Coupling and cascade exposure</t>
        </is>
      </c>
      <c r="D47" s="24" t="inlineStr">
        <is>
          <t>Independent</t>
        </is>
      </c>
      <c r="E47" s="24" t="inlineStr">
        <is>
          <t>Loosely coupled</t>
        </is>
      </c>
      <c r="F47" s="24" t="inlineStr">
        <is>
          <t>Moderately coupled</t>
        </is>
      </c>
      <c r="G47" s="24" t="inlineStr">
        <is>
          <t>Tightly coupled</t>
        </is>
      </c>
      <c r="I47" s="45">
        <f>IF('Candidate Ratings'!J46="","",'Candidate Ratings'!J46)</f>
        <v/>
      </c>
      <c r="J47" s="46" t="n"/>
      <c r="K47" s="45">
        <f>IF('Candidate Ratings'!K46="","",'Candidate Ratings'!K46)</f>
        <v/>
      </c>
      <c r="L47" s="46" t="n"/>
      <c r="M47" s="45">
        <f>IF('Candidate Ratings'!L46="","",'Candidate Ratings'!L46)</f>
        <v/>
      </c>
      <c r="N47" s="46" t="n"/>
      <c r="O47" s="45">
        <f>IF('Candidate Ratings'!M46="","",'Candidate Ratings'!M46)</f>
        <v/>
      </c>
      <c r="P47" s="46" t="n"/>
      <c r="Q47" s="45">
        <f>IF('Candidate Ratings'!N46="","",'Candidate Ratings'!N46)</f>
        <v/>
      </c>
      <c r="R47" s="46" t="n"/>
      <c r="S47" s="45">
        <f>IF('Candidate Ratings'!O46="","",'Candidate Ratings'!O46)</f>
        <v/>
      </c>
      <c r="T47" s="46" t="n"/>
      <c r="U47" s="47" t="n"/>
      <c r="W47">
        <f>IF(J47="",I47,J47)</f>
        <v/>
      </c>
      <c r="X47">
        <f>IF(L47="",K47,L47)</f>
        <v/>
      </c>
      <c r="Y47">
        <f>IF(N47="",M47,N47)</f>
        <v/>
      </c>
      <c r="Z47">
        <f>IF(P47="",O47,P47)</f>
        <v/>
      </c>
      <c r="AA47">
        <f>IF(R47="",Q47,R47)</f>
        <v/>
      </c>
      <c r="AB47">
        <f>IF(T47="",S47,T47)</f>
        <v/>
      </c>
    </row>
    <row r="48" ht="30" customHeight="1">
      <c r="B48" s="24" t="n">
        <v>28</v>
      </c>
      <c r="C48" s="25" t="inlineStr">
        <is>
          <t>Forecast horizon mismatch</t>
        </is>
      </c>
      <c r="D48" s="24" t="inlineStr">
        <is>
          <t>Window within forecast</t>
        </is>
      </c>
      <c r="E48" s="24" t="inlineStr">
        <is>
          <t>Slight overhang</t>
        </is>
      </c>
      <c r="F48" s="24" t="inlineStr">
        <is>
          <t>Moderate overhang</t>
        </is>
      </c>
      <c r="G48" s="24" t="inlineStr">
        <is>
          <t>Far beyond forecast</t>
        </is>
      </c>
      <c r="I48" s="45">
        <f>IF('Candidate Ratings'!J47="","",'Candidate Ratings'!J47)</f>
        <v/>
      </c>
      <c r="J48" s="46" t="n"/>
      <c r="K48" s="45">
        <f>IF('Candidate Ratings'!K47="","",'Candidate Ratings'!K47)</f>
        <v/>
      </c>
      <c r="L48" s="46" t="n"/>
      <c r="M48" s="45">
        <f>IF('Candidate Ratings'!L47="","",'Candidate Ratings'!L47)</f>
        <v/>
      </c>
      <c r="N48" s="46" t="n"/>
      <c r="O48" s="45">
        <f>IF('Candidate Ratings'!M47="","",'Candidate Ratings'!M47)</f>
        <v/>
      </c>
      <c r="P48" s="46" t="n"/>
      <c r="Q48" s="45">
        <f>IF('Candidate Ratings'!N47="","",'Candidate Ratings'!N47)</f>
        <v/>
      </c>
      <c r="R48" s="46" t="n"/>
      <c r="S48" s="45">
        <f>IF('Candidate Ratings'!O47="","",'Candidate Ratings'!O47)</f>
        <v/>
      </c>
      <c r="T48" s="46" t="n"/>
      <c r="U48" s="47" t="n"/>
      <c r="W48">
        <f>IF(J48="",I48,J48)</f>
        <v/>
      </c>
      <c r="X48">
        <f>IF(L48="",K48,L48)</f>
        <v/>
      </c>
      <c r="Y48">
        <f>IF(N48="",M48,N48)</f>
        <v/>
      </c>
      <c r="Z48">
        <f>IF(P48="",O48,P48)</f>
        <v/>
      </c>
      <c r="AA48">
        <f>IF(R48="",Q48,R48)</f>
        <v/>
      </c>
      <c r="AB48">
        <f>IF(T48="",S48,T48)</f>
        <v/>
      </c>
    </row>
    <row r="49" ht="30" customHeight="1">
      <c r="B49" s="24" t="n">
        <v>29</v>
      </c>
      <c r="C49" s="25" t="inlineStr">
        <is>
          <t>Economic and trade volatility</t>
        </is>
      </c>
      <c r="D49" s="24" t="inlineStr">
        <is>
          <t>Very low</t>
        </is>
      </c>
      <c r="E49" s="24" t="inlineStr">
        <is>
          <t>Low</t>
        </is>
      </c>
      <c r="F49" s="24" t="inlineStr">
        <is>
          <t>Moderate</t>
        </is>
      </c>
      <c r="G49" s="24" t="inlineStr">
        <is>
          <t>High to very high</t>
        </is>
      </c>
      <c r="I49" s="45">
        <f>IF('Candidate Ratings'!J48="","",'Candidate Ratings'!J48)</f>
        <v/>
      </c>
      <c r="J49" s="46" t="n"/>
      <c r="K49" s="45">
        <f>IF('Candidate Ratings'!K48="","",'Candidate Ratings'!K48)</f>
        <v/>
      </c>
      <c r="L49" s="46" t="n"/>
      <c r="M49" s="45">
        <f>IF('Candidate Ratings'!L48="","",'Candidate Ratings'!L48)</f>
        <v/>
      </c>
      <c r="N49" s="46" t="n"/>
      <c r="O49" s="45">
        <f>IF('Candidate Ratings'!M48="","",'Candidate Ratings'!M48)</f>
        <v/>
      </c>
      <c r="P49" s="46" t="n"/>
      <c r="Q49" s="45">
        <f>IF('Candidate Ratings'!N48="","",'Candidate Ratings'!N48)</f>
        <v/>
      </c>
      <c r="R49" s="46" t="n"/>
      <c r="S49" s="45">
        <f>IF('Candidate Ratings'!O48="","",'Candidate Ratings'!O48)</f>
        <v/>
      </c>
      <c r="T49" s="46" t="n"/>
      <c r="U49" s="47" t="n"/>
      <c r="W49">
        <f>IF(J49="",I49,J49)</f>
        <v/>
      </c>
      <c r="X49">
        <f>IF(L49="",K49,L49)</f>
        <v/>
      </c>
      <c r="Y49">
        <f>IF(N49="",M49,N49)</f>
        <v/>
      </c>
      <c r="Z49">
        <f>IF(P49="",O49,P49)</f>
        <v/>
      </c>
      <c r="AA49">
        <f>IF(R49="",Q49,R49)</f>
        <v/>
      </c>
      <c r="AB49">
        <f>IF(T49="",S49,T49)</f>
        <v/>
      </c>
    </row>
    <row r="50">
      <c r="C50" s="9" t="inlineStr">
        <is>
          <t>Subtotal (maximum 32)</t>
        </is>
      </c>
      <c r="I50" s="48">
        <f>'Candidate Ratings'!J49</f>
        <v/>
      </c>
      <c r="J50" s="28">
        <f>IF(COUNT(W42:W49)&lt;8,"",SUM(W42:W49))</f>
        <v/>
      </c>
      <c r="K50" s="48">
        <f>'Candidate Ratings'!K49</f>
        <v/>
      </c>
      <c r="L50" s="28">
        <f>IF(COUNT(X42:X49)&lt;8,"",SUM(X42:X49))</f>
        <v/>
      </c>
      <c r="M50" s="48">
        <f>'Candidate Ratings'!L49</f>
        <v/>
      </c>
      <c r="N50" s="28">
        <f>IF(COUNT(Y42:Y49)&lt;8,"",SUM(Y42:Y49))</f>
        <v/>
      </c>
      <c r="O50" s="48">
        <f>'Candidate Ratings'!M49</f>
        <v/>
      </c>
      <c r="P50" s="28">
        <f>IF(COUNT(Z42:Z49)&lt;8,"",SUM(Z42:Z49))</f>
        <v/>
      </c>
      <c r="Q50" s="48">
        <f>'Candidate Ratings'!N49</f>
        <v/>
      </c>
      <c r="R50" s="28">
        <f>IF(COUNT(AA42:AA49)&lt;8,"",SUM(AA42:AA49))</f>
        <v/>
      </c>
      <c r="S50" s="48">
        <f>'Candidate Ratings'!O49</f>
        <v/>
      </c>
      <c r="T50" s="28">
        <f>IF(COUNT(AB42:AB49)&lt;8,"",SUM(AB42:AB49))</f>
        <v/>
      </c>
    </row>
    <row r="51"/>
    <row r="52"/>
    <row r="53">
      <c r="B53" s="4" t="inlineStr">
        <is>
          <t>Ratings summary: candidate and after assessor review</t>
        </is>
      </c>
      <c r="C53" s="5" t="n"/>
      <c r="D53" s="5" t="n"/>
      <c r="E53" s="5" t="n"/>
      <c r="F53" s="5" t="n"/>
      <c r="G53" s="5" t="n"/>
      <c r="I53" s="5" t="n"/>
      <c r="J53" s="5" t="n"/>
      <c r="K53" s="5" t="n"/>
      <c r="L53" s="5" t="n"/>
      <c r="M53" s="5" t="n"/>
      <c r="N53" s="5" t="n"/>
      <c r="O53" s="5" t="n"/>
      <c r="P53" s="5" t="n"/>
      <c r="Q53" s="5" t="n"/>
      <c r="R53" s="5" t="n"/>
      <c r="S53" s="5" t="n"/>
      <c r="T53" s="5" t="n"/>
    </row>
    <row r="54">
      <c r="I54" s="43" t="inlineStr">
        <is>
          <t>A Cand.</t>
        </is>
      </c>
      <c r="J54" s="43" t="inlineStr">
        <is>
          <t>A Final</t>
        </is>
      </c>
      <c r="K54" s="43" t="inlineStr">
        <is>
          <t>B Cand.</t>
        </is>
      </c>
      <c r="L54" s="43" t="inlineStr">
        <is>
          <t>B Final</t>
        </is>
      </c>
      <c r="M54" s="43" t="inlineStr">
        <is>
          <t>C Cand.</t>
        </is>
      </c>
      <c r="N54" s="43" t="inlineStr">
        <is>
          <t>C Final</t>
        </is>
      </c>
      <c r="O54" s="43" t="inlineStr">
        <is>
          <t>D Cand.</t>
        </is>
      </c>
      <c r="P54" s="43" t="inlineStr">
        <is>
          <t>D Final</t>
        </is>
      </c>
      <c r="Q54" s="43" t="inlineStr">
        <is>
          <t>E Cand.</t>
        </is>
      </c>
      <c r="R54" s="43" t="inlineStr">
        <is>
          <t>E Final</t>
        </is>
      </c>
      <c r="S54" s="43" t="inlineStr">
        <is>
          <t>F Cand.</t>
        </is>
      </c>
      <c r="T54" s="43" t="inlineStr">
        <is>
          <t>F Final</t>
        </is>
      </c>
    </row>
    <row r="55">
      <c r="C55" s="30" t="inlineStr">
        <is>
          <t>Governance Complexity (maximum 16)</t>
        </is>
      </c>
      <c r="I55" s="45">
        <f>I13</f>
        <v/>
      </c>
      <c r="J55" s="24">
        <f>J13</f>
        <v/>
      </c>
      <c r="K55" s="45">
        <f>K13</f>
        <v/>
      </c>
      <c r="L55" s="24">
        <f>L13</f>
        <v/>
      </c>
      <c r="M55" s="45">
        <f>M13</f>
        <v/>
      </c>
      <c r="N55" s="24">
        <f>N13</f>
        <v/>
      </c>
      <c r="O55" s="45">
        <f>O13</f>
        <v/>
      </c>
      <c r="P55" s="24">
        <f>P13</f>
        <v/>
      </c>
      <c r="Q55" s="45">
        <f>Q13</f>
        <v/>
      </c>
      <c r="R55" s="24">
        <f>R13</f>
        <v/>
      </c>
      <c r="S55" s="45">
        <f>S13</f>
        <v/>
      </c>
      <c r="T55" s="24">
        <f>T13</f>
        <v/>
      </c>
    </row>
    <row r="56">
      <c r="C56" s="30" t="inlineStr">
        <is>
          <t>Stakeholder Complexity (maximum 20)</t>
        </is>
      </c>
      <c r="I56" s="45">
        <f>I21</f>
        <v/>
      </c>
      <c r="J56" s="24">
        <f>J21</f>
        <v/>
      </c>
      <c r="K56" s="45">
        <f>K21</f>
        <v/>
      </c>
      <c r="L56" s="24">
        <f>L21</f>
        <v/>
      </c>
      <c r="M56" s="45">
        <f>M21</f>
        <v/>
      </c>
      <c r="N56" s="24">
        <f>N21</f>
        <v/>
      </c>
      <c r="O56" s="45">
        <f>O21</f>
        <v/>
      </c>
      <c r="P56" s="24">
        <f>P21</f>
        <v/>
      </c>
      <c r="Q56" s="45">
        <f>Q21</f>
        <v/>
      </c>
      <c r="R56" s="24">
        <f>R21</f>
        <v/>
      </c>
      <c r="S56" s="45">
        <f>S21</f>
        <v/>
      </c>
      <c r="T56" s="24">
        <f>T21</f>
        <v/>
      </c>
    </row>
    <row r="57">
      <c r="C57" s="30" t="inlineStr">
        <is>
          <t>Project Definition Complexity (maximum 20)</t>
        </is>
      </c>
      <c r="I57" s="45">
        <f>I29</f>
        <v/>
      </c>
      <c r="J57" s="24">
        <f>J29</f>
        <v/>
      </c>
      <c r="K57" s="45">
        <f>K29</f>
        <v/>
      </c>
      <c r="L57" s="24">
        <f>L29</f>
        <v/>
      </c>
      <c r="M57" s="45">
        <f>M29</f>
        <v/>
      </c>
      <c r="N57" s="24">
        <f>N29</f>
        <v/>
      </c>
      <c r="O57" s="45">
        <f>O29</f>
        <v/>
      </c>
      <c r="P57" s="24">
        <f>P29</f>
        <v/>
      </c>
      <c r="Q57" s="45">
        <f>Q29</f>
        <v/>
      </c>
      <c r="R57" s="24">
        <f>R29</f>
        <v/>
      </c>
      <c r="S57" s="45">
        <f>S29</f>
        <v/>
      </c>
      <c r="T57" s="24">
        <f>T29</f>
        <v/>
      </c>
    </row>
    <row r="58">
      <c r="C58" s="30" t="inlineStr">
        <is>
          <t>Project Delivery Complexity (maximum 28)</t>
        </is>
      </c>
      <c r="I58" s="45">
        <f>I39</f>
        <v/>
      </c>
      <c r="J58" s="24">
        <f>J39</f>
        <v/>
      </c>
      <c r="K58" s="45">
        <f>K39</f>
        <v/>
      </c>
      <c r="L58" s="24">
        <f>L39</f>
        <v/>
      </c>
      <c r="M58" s="45">
        <f>M39</f>
        <v/>
      </c>
      <c r="N58" s="24">
        <f>N39</f>
        <v/>
      </c>
      <c r="O58" s="45">
        <f>O39</f>
        <v/>
      </c>
      <c r="P58" s="24">
        <f>P39</f>
        <v/>
      </c>
      <c r="Q58" s="45">
        <f>Q39</f>
        <v/>
      </c>
      <c r="R58" s="24">
        <f>R39</f>
        <v/>
      </c>
      <c r="S58" s="45">
        <f>S39</f>
        <v/>
      </c>
      <c r="T58" s="24">
        <f>T39</f>
        <v/>
      </c>
    </row>
    <row r="59">
      <c r="C59" s="30" t="inlineStr">
        <is>
          <t>Environmental &amp; Systemic Complexity (maximum 32)</t>
        </is>
      </c>
      <c r="I59" s="45">
        <f>I50</f>
        <v/>
      </c>
      <c r="J59" s="24">
        <f>J50</f>
        <v/>
      </c>
      <c r="K59" s="45">
        <f>K50</f>
        <v/>
      </c>
      <c r="L59" s="24">
        <f>L50</f>
        <v/>
      </c>
      <c r="M59" s="45">
        <f>M50</f>
        <v/>
      </c>
      <c r="N59" s="24">
        <f>N50</f>
        <v/>
      </c>
      <c r="O59" s="45">
        <f>O50</f>
        <v/>
      </c>
      <c r="P59" s="24">
        <f>P50</f>
        <v/>
      </c>
      <c r="Q59" s="45">
        <f>Q50</f>
        <v/>
      </c>
      <c r="R59" s="24">
        <f>R50</f>
        <v/>
      </c>
      <c r="S59" s="45">
        <f>S50</f>
        <v/>
      </c>
      <c r="T59" s="24">
        <f>T50</f>
        <v/>
      </c>
    </row>
    <row r="60"/>
    <row r="61">
      <c r="C61" s="33" t="inlineStr">
        <is>
          <t>Total, factors 1 to 21 (maximum 84)</t>
        </is>
      </c>
      <c r="I61" s="34">
        <f>IF(COUNT(I55,I56,I57,I58)&lt;4,"",SUM(I55,I56,I57,I58))</f>
        <v/>
      </c>
      <c r="J61" s="34">
        <f>IF(COUNT(J55,J56,J57,J58)&lt;4,"",SUM(J55,J56,J57,J58))</f>
        <v/>
      </c>
      <c r="K61" s="34">
        <f>IF(COUNT(K55,K56,K57,K58)&lt;4,"",SUM(K55,K56,K57,K58))</f>
        <v/>
      </c>
      <c r="L61" s="34">
        <f>IF(COUNT(L55,L56,L57,L58)&lt;4,"",SUM(L55,L56,L57,L58))</f>
        <v/>
      </c>
      <c r="M61" s="34">
        <f>IF(COUNT(M55,M56,M57,M58)&lt;4,"",SUM(M55,M56,M57,M58))</f>
        <v/>
      </c>
      <c r="N61" s="34">
        <f>IF(COUNT(N55,N56,N57,N58)&lt;4,"",SUM(N55,N56,N57,N58))</f>
        <v/>
      </c>
      <c r="O61" s="34">
        <f>IF(COUNT(O55,O56,O57,O58)&lt;4,"",SUM(O55,O56,O57,O58))</f>
        <v/>
      </c>
      <c r="P61" s="34">
        <f>IF(COUNT(P55,P56,P57,P58)&lt;4,"",SUM(P55,P56,P57,P58))</f>
        <v/>
      </c>
      <c r="Q61" s="34">
        <f>IF(COUNT(Q55,Q56,Q57,Q58)&lt;4,"",SUM(Q55,Q56,Q57,Q58))</f>
        <v/>
      </c>
      <c r="R61" s="34">
        <f>IF(COUNT(R55,R56,R57,R58)&lt;4,"",SUM(R55,R56,R57,R58))</f>
        <v/>
      </c>
      <c r="S61" s="34">
        <f>IF(COUNT(S55,S56,S57,S58)&lt;4,"",SUM(S55,S56,S57,S58))</f>
        <v/>
      </c>
      <c r="T61" s="34">
        <f>IF(COUNT(T55,T56,T57,T58)&lt;4,"",SUM(T55,T56,T57,T58))</f>
        <v/>
      </c>
    </row>
    <row r="62">
      <c r="C62" s="30" t="inlineStr">
        <is>
          <t>Meets the CSPMx minimum?</t>
        </is>
      </c>
      <c r="I62" s="35">
        <f>IF(I61="","",IF(I61&gt;='Candidate Ratings'!$H$60,"Yes","No"))</f>
        <v/>
      </c>
      <c r="J62" s="35">
        <f>IF(J61="","",IF(J61&gt;='Candidate Ratings'!$H$60,"Yes","No"))</f>
        <v/>
      </c>
      <c r="K62" s="35">
        <f>IF(K61="","",IF(K61&gt;='Candidate Ratings'!$H$60,"Yes","No"))</f>
        <v/>
      </c>
      <c r="L62" s="35">
        <f>IF(L61="","",IF(L61&gt;='Candidate Ratings'!$H$60,"Yes","No"))</f>
        <v/>
      </c>
      <c r="M62" s="35">
        <f>IF(M61="","",IF(M61&gt;='Candidate Ratings'!$H$60,"Yes","No"))</f>
        <v/>
      </c>
      <c r="N62" s="35">
        <f>IF(N61="","",IF(N61&gt;='Candidate Ratings'!$H$60,"Yes","No"))</f>
        <v/>
      </c>
      <c r="O62" s="35">
        <f>IF(O61="","",IF(O61&gt;='Candidate Ratings'!$H$60,"Yes","No"))</f>
        <v/>
      </c>
      <c r="P62" s="35">
        <f>IF(P61="","",IF(P61&gt;='Candidate Ratings'!$H$60,"Yes","No"))</f>
        <v/>
      </c>
      <c r="Q62" s="35">
        <f>IF(Q61="","",IF(Q61&gt;='Candidate Ratings'!$H$60,"Yes","No"))</f>
        <v/>
      </c>
      <c r="R62" s="35">
        <f>IF(R61="","",IF(R61&gt;='Candidate Ratings'!$H$60,"Yes","No"))</f>
        <v/>
      </c>
      <c r="S62" s="35">
        <f>IF(S61="","",IF(S61&gt;='Candidate Ratings'!$H$60,"Yes","No"))</f>
        <v/>
      </c>
      <c r="T62" s="35">
        <f>IF(T61="","",IF(T61&gt;='Candidate Ratings'!$H$60,"Yes","No"))</f>
        <v/>
      </c>
    </row>
    <row r="63">
      <c r="C63" s="30" t="inlineStr">
        <is>
          <t>Meets the CSPMs minimum?</t>
        </is>
      </c>
      <c r="I63" s="35">
        <f>IF(I61="","",IF(I61&gt;='Candidate Ratings'!$H$61,"Yes","No"))</f>
        <v/>
      </c>
      <c r="J63" s="35">
        <f>IF(J61="","",IF(J61&gt;='Candidate Ratings'!$H$61,"Yes","No"))</f>
        <v/>
      </c>
      <c r="K63" s="35">
        <f>IF(K61="","",IF(K61&gt;='Candidate Ratings'!$H$61,"Yes","No"))</f>
        <v/>
      </c>
      <c r="L63" s="35">
        <f>IF(L61="","",IF(L61&gt;='Candidate Ratings'!$H$61,"Yes","No"))</f>
        <v/>
      </c>
      <c r="M63" s="35">
        <f>IF(M61="","",IF(M61&gt;='Candidate Ratings'!$H$61,"Yes","No"))</f>
        <v/>
      </c>
      <c r="N63" s="35">
        <f>IF(N61="","",IF(N61&gt;='Candidate Ratings'!$H$61,"Yes","No"))</f>
        <v/>
      </c>
      <c r="O63" s="35">
        <f>IF(O61="","",IF(O61&gt;='Candidate Ratings'!$H$61,"Yes","No"))</f>
        <v/>
      </c>
      <c r="P63" s="35">
        <f>IF(P61="","",IF(P61&gt;='Candidate Ratings'!$H$61,"Yes","No"))</f>
        <v/>
      </c>
      <c r="Q63" s="35">
        <f>IF(Q61="","",IF(Q61&gt;='Candidate Ratings'!$H$61,"Yes","No"))</f>
        <v/>
      </c>
      <c r="R63" s="35">
        <f>IF(R61="","",IF(R61&gt;='Candidate Ratings'!$H$61,"Yes","No"))</f>
        <v/>
      </c>
      <c r="S63" s="35">
        <f>IF(S61="","",IF(S61&gt;='Candidate Ratings'!$H$61,"Yes","No"))</f>
        <v/>
      </c>
      <c r="T63" s="35">
        <f>IF(T61="","",IF(T61&gt;='Candidate Ratings'!$H$61,"Yes","No"))</f>
        <v/>
      </c>
    </row>
    <row r="64">
      <c r="C64" s="9" t="inlineStr">
        <is>
          <t>Meets the minimum for the certification applied for?</t>
        </is>
      </c>
      <c r="I64" s="36">
        <f>IF(OR(I61="",$G$4=""),"",IF(I61&gt;=IF($G$4="CSPMx",'Candidate Ratings'!$H$60,'Candidate Ratings'!$H$61),"Yes","No"))</f>
        <v/>
      </c>
      <c r="J64" s="36">
        <f>IF(OR(J61="",$G$4=""),"",IF(J61&gt;=IF($G$4="CSPMx",'Candidate Ratings'!$H$60,'Candidate Ratings'!$H$61),"Yes","No"))</f>
        <v/>
      </c>
      <c r="K64" s="36">
        <f>IF(OR(K61="",$G$4=""),"",IF(K61&gt;=IF($G$4="CSPMx",'Candidate Ratings'!$H$60,'Candidate Ratings'!$H$61),"Yes","No"))</f>
        <v/>
      </c>
      <c r="L64" s="36">
        <f>IF(OR(L61="",$G$4=""),"",IF(L61&gt;=IF($G$4="CSPMx",'Candidate Ratings'!$H$60,'Candidate Ratings'!$H$61),"Yes","No"))</f>
        <v/>
      </c>
      <c r="M64" s="36">
        <f>IF(OR(M61="",$G$4=""),"",IF(M61&gt;=IF($G$4="CSPMx",'Candidate Ratings'!$H$60,'Candidate Ratings'!$H$61),"Yes","No"))</f>
        <v/>
      </c>
      <c r="N64" s="36">
        <f>IF(OR(N61="",$G$4=""),"",IF(N61&gt;=IF($G$4="CSPMx",'Candidate Ratings'!$H$60,'Candidate Ratings'!$H$61),"Yes","No"))</f>
        <v/>
      </c>
      <c r="O64" s="36">
        <f>IF(OR(O61="",$G$4=""),"",IF(O61&gt;=IF($G$4="CSPMx",'Candidate Ratings'!$H$60,'Candidate Ratings'!$H$61),"Yes","No"))</f>
        <v/>
      </c>
      <c r="P64" s="36">
        <f>IF(OR(P61="",$G$4=""),"",IF(P61&gt;=IF($G$4="CSPMx",'Candidate Ratings'!$H$60,'Candidate Ratings'!$H$61),"Yes","No"))</f>
        <v/>
      </c>
      <c r="Q64" s="36">
        <f>IF(OR(Q61="",$G$4=""),"",IF(Q61&gt;=IF($G$4="CSPMx",'Candidate Ratings'!$H$60,'Candidate Ratings'!$H$61),"Yes","No"))</f>
        <v/>
      </c>
      <c r="R64" s="36">
        <f>IF(OR(R61="",$G$4=""),"",IF(R61&gt;=IF($G$4="CSPMx",'Candidate Ratings'!$H$60,'Candidate Ratings'!$H$61),"Yes","No"))</f>
        <v/>
      </c>
      <c r="S64" s="36">
        <f>IF(OR(S61="",$G$4=""),"",IF(S61&gt;=IF($G$4="CSPMx",'Candidate Ratings'!$H$60,'Candidate Ratings'!$H$61),"Yes","No"))</f>
        <v/>
      </c>
      <c r="T64" s="36">
        <f>IF(OR(T61="",$G$4=""),"",IF(T61&gt;=IF($G$4="CSPMx",'Candidate Ratings'!$H$60,'Candidate Ratings'!$H$61),"Yes","No"))</f>
        <v/>
      </c>
    </row>
    <row r="65"/>
    <row r="66">
      <c r="C66" s="30" t="inlineStr">
        <is>
          <t>Environmental &amp; Systemic Complexity, factors 22 to 29 (maximum 32)</t>
        </is>
      </c>
      <c r="I66" s="24">
        <f>I59</f>
        <v/>
      </c>
      <c r="J66" s="24">
        <f>J59</f>
        <v/>
      </c>
      <c r="K66" s="24">
        <f>K59</f>
        <v/>
      </c>
      <c r="L66" s="24">
        <f>L59</f>
        <v/>
      </c>
      <c r="M66" s="24">
        <f>M59</f>
        <v/>
      </c>
      <c r="N66" s="24">
        <f>N59</f>
        <v/>
      </c>
      <c r="O66" s="24">
        <f>O59</f>
        <v/>
      </c>
      <c r="P66" s="24">
        <f>P59</f>
        <v/>
      </c>
      <c r="Q66" s="24">
        <f>Q59</f>
        <v/>
      </c>
      <c r="R66" s="24">
        <f>R59</f>
        <v/>
      </c>
      <c r="S66" s="24">
        <f>S59</f>
        <v/>
      </c>
      <c r="T66" s="24">
        <f>T59</f>
        <v/>
      </c>
    </row>
    <row r="67">
      <c r="C67" s="33" t="inlineStr">
        <is>
          <t>Total, all 29 factors (maximum 116)</t>
        </is>
      </c>
      <c r="I67" s="49">
        <f>IF(COUNT(I55,I56,I57,I58,I59)&lt;5,"",SUM(I55,I56,I57,I58,I59))</f>
        <v/>
      </c>
      <c r="J67" s="49">
        <f>IF(COUNT(J55,J56,J57,J58,J59)&lt;5,"",SUM(J55,J56,J57,J58,J59))</f>
        <v/>
      </c>
      <c r="K67" s="49">
        <f>IF(COUNT(K55,K56,K57,K58,K59)&lt;5,"",SUM(K55,K56,K57,K58,K59))</f>
        <v/>
      </c>
      <c r="L67" s="49">
        <f>IF(COUNT(L55,L56,L57,L58,L59)&lt;5,"",SUM(L55,L56,L57,L58,L59))</f>
        <v/>
      </c>
      <c r="M67" s="49">
        <f>IF(COUNT(M55,M56,M57,M58,M59)&lt;5,"",SUM(M55,M56,M57,M58,M59))</f>
        <v/>
      </c>
      <c r="N67" s="49">
        <f>IF(COUNT(N55,N56,N57,N58,N59)&lt;5,"",SUM(N55,N56,N57,N58,N59))</f>
        <v/>
      </c>
      <c r="O67" s="49">
        <f>IF(COUNT(O55,O56,O57,O58,O59)&lt;5,"",SUM(O55,O56,O57,O58,O59))</f>
        <v/>
      </c>
      <c r="P67" s="49">
        <f>IF(COUNT(P55,P56,P57,P58,P59)&lt;5,"",SUM(P55,P56,P57,P58,P59))</f>
        <v/>
      </c>
      <c r="Q67" s="49">
        <f>IF(COUNT(Q55,Q56,Q57,Q58,Q59)&lt;5,"",SUM(Q55,Q56,Q57,Q58,Q59))</f>
        <v/>
      </c>
      <c r="R67" s="49">
        <f>IF(COUNT(R55,R56,R57,R58,R59)&lt;5,"",SUM(R55,R56,R57,R58,R59))</f>
        <v/>
      </c>
      <c r="S67" s="49">
        <f>IF(COUNT(S55,S56,S57,S58,S59)&lt;5,"",SUM(S55,S56,S57,S58,S59))</f>
        <v/>
      </c>
      <c r="T67" s="49">
        <f>IF(COUNT(T55,T56,T57,T58,T59)&lt;5,"",SUM(T55,T56,T57,T58,T59))</f>
        <v/>
      </c>
    </row>
    <row r="68">
      <c r="C68" s="37" t="inlineStr">
        <is>
          <t>Factors the assessor rated differently</t>
        </is>
      </c>
      <c r="J68" s="38">
        <f>COUNT(J9:J50)-COUNT(J13,J21,J29,J39,J50)</f>
        <v/>
      </c>
      <c r="L68" s="38">
        <f>COUNT(L9:L50)-COUNT(L13,L21,L29,L39,L50)</f>
        <v/>
      </c>
      <c r="N68" s="38">
        <f>COUNT(N9:N50)-COUNT(N13,N21,N29,N39,N50)</f>
        <v/>
      </c>
      <c r="P68" s="38">
        <f>COUNT(P9:P50)-COUNT(P13,P21,P29,P39,P50)</f>
        <v/>
      </c>
      <c r="R68" s="38">
        <f>COUNT(R9:R50)-COUNT(R13,R21,R29,R39,R50)</f>
        <v/>
      </c>
      <c r="T68" s="38">
        <f>COUNT(T9:T50)-COUNT(T13,T21,T29,T39,T50)</f>
        <v/>
      </c>
    </row>
    <row r="69"/>
    <row r="70">
      <c r="C70" s="15" t="inlineStr">
        <is>
          <t>Rating version 2026.11.1. GPM Global.</t>
        </is>
      </c>
    </row>
  </sheetData>
  <sheetProtection selectLockedCells="0" selectUnlockedCells="0" sheet="1" objects="0" insertRows="1" insertHyperlinks="1" autoFilter="1" scenarios="0" formatColumns="0" deleteColumns="1" insertColumns="1" pivotTables="1" deleteRows="1" formatCells="1" formatRows="0" sort="1"/>
  <mergeCells count="19">
    <mergeCell ref="C68:G68"/>
    <mergeCell ref="I6:J6"/>
    <mergeCell ref="C62:G62"/>
    <mergeCell ref="C58:G58"/>
    <mergeCell ref="O6:P6"/>
    <mergeCell ref="C64:G64"/>
    <mergeCell ref="C63:G63"/>
    <mergeCell ref="G2:J2"/>
    <mergeCell ref="C55:G55"/>
    <mergeCell ref="C56:G56"/>
    <mergeCell ref="C59:G59"/>
    <mergeCell ref="M6:N6"/>
    <mergeCell ref="Q6:R6"/>
    <mergeCell ref="S6:T6"/>
    <mergeCell ref="C61:G61"/>
    <mergeCell ref="C67:G67"/>
    <mergeCell ref="C66:G66"/>
    <mergeCell ref="C57:G57"/>
    <mergeCell ref="K6:L6"/>
  </mergeCells>
  <dataValidations count="1">
    <dataValidation sqref="J9 J10 J11 J12 J16 J17 J18 J19 J20 J24 J25 J26 J27 J28 J32 J33 J34 J35 J36 J37 J38 J42 J43 J44 J45 J46 J47 J48 J49 L9 L10 L11 L12 L16 L17 L18 L19 L20 L24 L25 L26 L27 L28 L32 L33 L34 L35 L36 L37 L38 L42 L43 L44 L45 L46 L47 L48 L49 N9 N10 N11 N12 N16 N17 N18 N19 N20 N24 N25 N26 N27 N28 N32 N33 N34 N35 N36 N37 N38 N42 N43 N44 N45 N46 N47 N48 N49 P9 P10 P11 P12 P16 P17 P18 P19 P20 P24 P25 P26 P27 P28 P32 P33 P34 P35 P36 P37 P38 P42 P43 P44 P45 P46 P47 P48 P49 R9 R10 R11 R12 R16 R17 R18 R19 R20 R24 R25 R26 R27 R28 R32 R33 R34 R35 R36 R37 R38 R42 R43 R44 R45 R46 R47 R48 R49 T9 T10 T11 T12 T16 T17 T18 T19 T20 T24 T25 T26 T27 T28 T32 T33 T34 T35 T36 T37 T38 T42 T43 T44 T45 T46 T47 T48 T49" showDropDown="0" showInputMessage="0" showErrorMessage="0" allowBlank="1" errorTitle="Assessor rating" error="Enter a whole number from 1 to 4, or leave blank to keep the candidate rating." type="whole" operator="between">
      <formula1>1</formula1>
      <formula2>4</formula2>
    </dataValidation>
  </dataValidations>
  <printOptions horizontalCentered="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2026-11-01T21:47:19Z</dcterms:created>
  <dcterms:modified xmlns:dcterms="http://purl.org/dc/terms/" xmlns:xsi="http://www.w3.org/2001/XMLSchema-instance" xsi:type="dcterms:W3CDTF">2026-11-01T21:47:20Z</dcterms:modified>
</cp:coreProperties>
</file>